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8028"/>
  <workbookPr showInkAnnotation="0" autoCompressPictures="0"/>
  <bookViews>
    <workbookView xWindow="240" yWindow="240" windowWidth="33680" windowHeight="17020" tabRatio="500"/>
  </bookViews>
  <sheets>
    <sheet name="Services publics" sheetId="1" r:id="rId1"/>
  </sheets>
  <definedNames>
    <definedName name="image1" localSheetId="0">#REF!</definedName>
    <definedName name="image1">#REF!</definedName>
    <definedName name="image2">#REF!</definedName>
    <definedName name="_xlnm.Print_Area" localSheetId="0">'Services publics'!$B$2:$AQ$23</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AQ21" i="1" l="1"/>
  <c r="AP21" i="1"/>
  <c r="AM21" i="1"/>
  <c r="AJ21" i="1"/>
  <c r="AG21" i="1"/>
  <c r="AD21" i="1"/>
  <c r="AA21" i="1"/>
  <c r="X21" i="1"/>
  <c r="U21" i="1"/>
  <c r="R21" i="1"/>
  <c r="O21" i="1"/>
  <c r="K23" i="1"/>
  <c r="L21" i="1"/>
  <c r="I21" i="1"/>
  <c r="F21" i="1"/>
  <c r="E23" i="1"/>
  <c r="F13" i="1"/>
  <c r="F14" i="1"/>
  <c r="F15" i="1"/>
  <c r="F16" i="1"/>
  <c r="F17" i="1"/>
  <c r="F18" i="1"/>
  <c r="F19" i="1"/>
  <c r="F20" i="1"/>
  <c r="F23" i="1"/>
  <c r="AP13" i="1"/>
  <c r="AP14" i="1"/>
  <c r="AP15" i="1"/>
  <c r="AP16" i="1"/>
  <c r="AP17" i="1"/>
  <c r="AP18" i="1"/>
  <c r="AP19" i="1"/>
  <c r="AP20" i="1"/>
  <c r="AP23" i="1"/>
  <c r="AQ13" i="1"/>
  <c r="AQ14" i="1"/>
  <c r="AQ15" i="1"/>
  <c r="AQ16" i="1"/>
  <c r="AQ17" i="1"/>
  <c r="AQ18" i="1"/>
  <c r="AQ19" i="1"/>
  <c r="AQ20" i="1"/>
  <c r="AQ23" i="1"/>
  <c r="AL23" i="1"/>
  <c r="AM13" i="1"/>
  <c r="AM14" i="1"/>
  <c r="AM15" i="1"/>
  <c r="AM16" i="1"/>
  <c r="AM17" i="1"/>
  <c r="AM18" i="1"/>
  <c r="AM19" i="1"/>
  <c r="AM20" i="1"/>
  <c r="AM23" i="1"/>
  <c r="AI23" i="1"/>
  <c r="AJ13" i="1"/>
  <c r="AJ14" i="1"/>
  <c r="AJ15" i="1"/>
  <c r="AJ16" i="1"/>
  <c r="AJ17" i="1"/>
  <c r="AJ18" i="1"/>
  <c r="AJ19" i="1"/>
  <c r="AJ20" i="1"/>
  <c r="AJ23" i="1"/>
  <c r="AF23" i="1"/>
  <c r="AG13" i="1"/>
  <c r="AG14" i="1"/>
  <c r="AG15" i="1"/>
  <c r="AG16" i="1"/>
  <c r="AG17" i="1"/>
  <c r="AG18" i="1"/>
  <c r="AG19" i="1"/>
  <c r="AG20" i="1"/>
  <c r="AG23" i="1"/>
  <c r="AC23" i="1"/>
  <c r="AD13" i="1"/>
  <c r="AD14" i="1"/>
  <c r="AD15" i="1"/>
  <c r="AD16" i="1"/>
  <c r="AD17" i="1"/>
  <c r="AD18" i="1"/>
  <c r="AD19" i="1"/>
  <c r="AD20" i="1"/>
  <c r="AD23" i="1"/>
  <c r="Z23" i="1"/>
  <c r="AA13" i="1"/>
  <c r="AA14" i="1"/>
  <c r="AA15" i="1"/>
  <c r="AA16" i="1"/>
  <c r="AA17" i="1"/>
  <c r="AA18" i="1"/>
  <c r="AA19" i="1"/>
  <c r="AA20" i="1"/>
  <c r="AA23" i="1"/>
  <c r="W23" i="1"/>
  <c r="X13" i="1"/>
  <c r="X14" i="1"/>
  <c r="X15" i="1"/>
  <c r="X16" i="1"/>
  <c r="X17" i="1"/>
  <c r="X18" i="1"/>
  <c r="X19" i="1"/>
  <c r="X20" i="1"/>
  <c r="X23" i="1"/>
  <c r="T23" i="1"/>
  <c r="U13" i="1"/>
  <c r="U14" i="1"/>
  <c r="U15" i="1"/>
  <c r="U16" i="1"/>
  <c r="U17" i="1"/>
  <c r="U18" i="1"/>
  <c r="U19" i="1"/>
  <c r="U20" i="1"/>
  <c r="U23" i="1"/>
  <c r="Q23" i="1"/>
  <c r="R13" i="1"/>
  <c r="R14" i="1"/>
  <c r="R15" i="1"/>
  <c r="R16" i="1"/>
  <c r="R17" i="1"/>
  <c r="R18" i="1"/>
  <c r="R19" i="1"/>
  <c r="R20" i="1"/>
  <c r="R23" i="1"/>
  <c r="N23" i="1"/>
  <c r="O13" i="1"/>
  <c r="O14" i="1"/>
  <c r="O15" i="1"/>
  <c r="O16" i="1"/>
  <c r="O17" i="1"/>
  <c r="O18" i="1"/>
  <c r="O19" i="1"/>
  <c r="O20" i="1"/>
  <c r="O23" i="1"/>
  <c r="L13" i="1"/>
  <c r="L14" i="1"/>
  <c r="L15" i="1"/>
  <c r="L16" i="1"/>
  <c r="L17" i="1"/>
  <c r="L18" i="1"/>
  <c r="L19" i="1"/>
  <c r="L20" i="1"/>
  <c r="L23" i="1"/>
  <c r="H23" i="1"/>
  <c r="I13" i="1"/>
  <c r="I14" i="1"/>
  <c r="I15" i="1"/>
  <c r="I16" i="1"/>
  <c r="I17" i="1"/>
  <c r="I18" i="1"/>
  <c r="I19" i="1"/>
  <c r="I20" i="1"/>
  <c r="I23" i="1"/>
  <c r="C9" i="1"/>
  <c r="AM6" i="1"/>
  <c r="AJ6" i="1"/>
  <c r="AG6" i="1"/>
  <c r="AD6" i="1"/>
  <c r="AA6" i="1"/>
  <c r="X6" i="1"/>
  <c r="U6" i="1"/>
  <c r="R6" i="1"/>
  <c r="O6" i="1"/>
  <c r="L6" i="1"/>
  <c r="F6" i="1"/>
  <c r="AP7" i="1"/>
  <c r="AL7" i="1"/>
  <c r="AI7" i="1"/>
  <c r="AF7" i="1"/>
  <c r="AC7" i="1"/>
  <c r="Z7" i="1"/>
  <c r="W7" i="1"/>
  <c r="T7" i="1"/>
  <c r="Q7" i="1"/>
  <c r="N7" i="1"/>
  <c r="K7" i="1"/>
  <c r="H7" i="1"/>
  <c r="E7" i="1"/>
  <c r="AQ6" i="1"/>
  <c r="H6" i="1"/>
  <c r="K6" i="1"/>
  <c r="N6" i="1"/>
  <c r="Q6" i="1"/>
  <c r="T6" i="1"/>
  <c r="W6" i="1"/>
  <c r="Z6" i="1"/>
  <c r="AC6" i="1"/>
  <c r="AF6" i="1"/>
  <c r="AI6" i="1"/>
  <c r="AL6" i="1"/>
  <c r="AP6" i="1"/>
  <c r="I6" i="1"/>
</calcChain>
</file>

<file path=xl/comments1.xml><?xml version="1.0" encoding="utf-8"?>
<comments xmlns="http://schemas.openxmlformats.org/spreadsheetml/2006/main">
  <authors>
    <author>Christian Latour</author>
  </authors>
  <commentList>
    <comment ref="C13" authorId="0">
      <text>
        <r>
          <rPr>
            <b/>
            <sz val="9"/>
            <color indexed="81"/>
            <rFont val="Arial"/>
            <charset val="204"/>
          </rPr>
          <t>Christian Latour:
7705 — Électricité
Montant payé pour l’utilisation de l’électricité.</t>
        </r>
      </text>
    </comment>
    <comment ref="C14" authorId="0">
      <text>
        <r>
          <rPr>
            <b/>
            <sz val="9"/>
            <color indexed="81"/>
            <rFont val="Arial"/>
            <charset val="204"/>
          </rPr>
          <t>Christian Latour:
7710 — Accessoires électriques
Montant payé pour le remplacement des ampoules, des néons ainsi que des autres petits accessoires électriques.</t>
        </r>
      </text>
    </comment>
    <comment ref="C15" authorId="0">
      <text>
        <r>
          <rPr>
            <b/>
            <sz val="9"/>
            <color indexed="81"/>
            <rFont val="Arial"/>
            <charset val="204"/>
          </rPr>
          <t>Christian Latour:
715 — Eau et glace
Montant payé pour l’utilisation de l’eau incluant les coûts nécessaires pour en assurer la purification. Montant payé pour l’achat ou la fabrication de la glace, des accessoires pour sa manipulation ainsi que pour l’utilisation et l’entretien des machines à glace. Le montant d’achat de glace pour les sculptures de glaces devrait également être inclus dans le compte.</t>
        </r>
      </text>
    </comment>
    <comment ref="C16" authorId="0">
      <text>
        <r>
          <rPr>
            <b/>
            <sz val="9"/>
            <color indexed="81"/>
            <rFont val="Arial"/>
            <charset val="204"/>
          </rPr>
          <t>Christian Latour:
7720 — Enlèvement des ordures
Montant payé pour la gestion et l’enlèvement des ordures incluant le coût de location d’un contenant à ordure, le coût de location d’un incinérateur, etc.</t>
        </r>
        <r>
          <rPr>
            <sz val="9"/>
            <color indexed="81"/>
            <rFont val="Arial"/>
            <charset val="204"/>
          </rPr>
          <t xml:space="preserve">
</t>
        </r>
      </text>
    </comment>
    <comment ref="C17" authorId="0">
      <text>
        <r>
          <rPr>
            <b/>
            <sz val="9"/>
            <color indexed="81"/>
            <rFont val="Arial"/>
            <charset val="204"/>
          </rPr>
          <t>Christian Latour:
7725 — Autres énergies
Montant payé pour l’utilisation des autres énergies incluant les coûts reliés à l’utilisation du gaz ou de l’huile.</t>
        </r>
      </text>
    </comment>
    <comment ref="C18" authorId="0">
      <text>
        <r>
          <rPr>
            <b/>
            <sz val="9"/>
            <color indexed="81"/>
            <rFont val="Arial"/>
            <charset val="204"/>
          </rPr>
          <t>Christian Latour:
7730 — Fournitures de mécanique et d’électricité
Montant payé pour l’utilisation des huiles, fusibles, graisses, solvants et petits outils utilisés pour les opérations de maintenance, et, etc.</t>
        </r>
      </text>
    </comment>
    <comment ref="C19" authorId="0">
      <text>
        <r>
          <rPr>
            <b/>
            <sz val="9"/>
            <color indexed="81"/>
            <rFont val="Arial"/>
            <charset val="204"/>
          </rPr>
          <t>Christian Latour:</t>
        </r>
        <r>
          <rPr>
            <sz val="9"/>
            <color indexed="81"/>
            <rFont val="Arial"/>
            <charset val="204"/>
          </rPr>
          <t xml:space="preserve">
</t>
        </r>
        <r>
          <rPr>
            <b/>
            <sz val="9"/>
            <color indexed="81"/>
            <rFont val="Arial"/>
            <charset val="204"/>
          </rPr>
          <t>7790 — Revenus de recyclage
Montant reçu pour les articles ou déchets recyclés et pour lesquels on a obtenu une compensation en argent. Les inscriptions dans ce compte doivent être faites au crédit plutôt qu’au débit. Le montant inscrit dans ce compte a donc pour effet de diminuer le montant total dépensé pour les services publics.</t>
        </r>
      </text>
    </comment>
    <comment ref="C20" authorId="0">
      <text>
        <r>
          <rPr>
            <b/>
            <sz val="9"/>
            <color indexed="81"/>
            <rFont val="Arial"/>
            <charset val="204"/>
          </rPr>
          <t>Christian Latour:
795 — Reventes de services utilitaires 
Montant reçu pour la vente d’électricité, glace, eau ou de tout autre élément contenu dans la section « Services publics » à un locataire, à un concessionnaire ou à n’importe quel autre acheteur. Les inscriptions dans ce compte doivent être faites au crédit plutôt qu’au débit. Le montant inscrit dans ce compte a donc pour effet de diminuer le montant total dépensé pour les services publics.</t>
        </r>
      </text>
    </comment>
    <comment ref="C21" authorId="0">
      <text>
        <r>
          <rPr>
            <b/>
            <sz val="9"/>
            <color indexed="81"/>
            <rFont val="Arial"/>
            <charset val="204"/>
          </rPr>
          <t>Christian Latour:</t>
        </r>
        <r>
          <rPr>
            <sz val="9"/>
            <color indexed="81"/>
            <rFont val="Arial"/>
            <charset val="204"/>
          </rPr>
          <t xml:space="preserve">
</t>
        </r>
        <r>
          <rPr>
            <b/>
            <sz val="9"/>
            <color indexed="81"/>
            <rFont val="Arial"/>
            <charset val="204"/>
          </rPr>
          <t>7799 — Autres coûts associés aux services publics
Autres montants payés pour les services publics qui n’est pas comptabilisé dans l’un des comptes précédents.</t>
        </r>
      </text>
    </comment>
    <comment ref="C23" authorId="0">
      <text>
        <r>
          <rPr>
            <b/>
            <sz val="10"/>
            <color indexed="81"/>
            <rFont val="Arial"/>
          </rPr>
          <t xml:space="preserve">
Christian Latour
7700 — Services publics
Il s’agit du compte de contrôle dans lequel on additionne le total des coûts de la catégorie services publics.</t>
        </r>
      </text>
    </comment>
  </commentList>
</comments>
</file>

<file path=xl/sharedStrings.xml><?xml version="1.0" encoding="utf-8"?>
<sst xmlns="http://schemas.openxmlformats.org/spreadsheetml/2006/main" count="68" uniqueCount="46">
  <si>
    <t xml:space="preserve"> </t>
  </si>
  <si>
    <t>Calendrier du 1er janvier 2017 au 31 décembre 2017</t>
  </si>
  <si>
    <t>Nombre de places</t>
  </si>
  <si>
    <t>Coût / place / jour</t>
  </si>
  <si>
    <t>365 jours</t>
  </si>
  <si>
    <t>(%)</t>
  </si>
  <si>
    <t>Restaurant Le 755 cuisine_monde</t>
  </si>
  <si>
    <t>Pér.01</t>
  </si>
  <si>
    <t>Pér.02</t>
  </si>
  <si>
    <t>Pér.03</t>
  </si>
  <si>
    <t>Pér.04</t>
  </si>
  <si>
    <t>Pér.05</t>
  </si>
  <si>
    <t>Pér.06</t>
  </si>
  <si>
    <t>Pér.07</t>
  </si>
  <si>
    <t>Pér.08</t>
  </si>
  <si>
    <t>Pér.09</t>
  </si>
  <si>
    <t>Pér.10</t>
  </si>
  <si>
    <t>Pér.11</t>
  </si>
  <si>
    <t>Pér.12</t>
  </si>
  <si>
    <t>Total</t>
  </si>
  <si>
    <t>Janvier 2017</t>
  </si>
  <si>
    <t>Février 2017</t>
  </si>
  <si>
    <t>Mars 2017</t>
  </si>
  <si>
    <t>Avril 2017</t>
  </si>
  <si>
    <t>Mai 2017</t>
  </si>
  <si>
    <t>Juin 2017</t>
  </si>
  <si>
    <t>Juillet 2017</t>
  </si>
  <si>
    <t>Août 2017</t>
  </si>
  <si>
    <t>Septembre 2017</t>
  </si>
  <si>
    <t>Octobre 2017</t>
  </si>
  <si>
    <t>Novembre 2017</t>
  </si>
  <si>
    <t>Décembre 2017</t>
  </si>
  <si>
    <t>Budget d’exploitation pour l’année 2017</t>
  </si>
  <si>
    <t>Année 2017</t>
  </si>
  <si>
    <t xml:space="preserve">Électricité </t>
  </si>
  <si>
    <t xml:space="preserve">Accessoires électriques </t>
  </si>
  <si>
    <t xml:space="preserve">Eau et glace </t>
  </si>
  <si>
    <t>Enlèvement des ordures</t>
  </si>
  <si>
    <t xml:space="preserve">Autres énergies </t>
  </si>
  <si>
    <t xml:space="preserve">Fournitures de mécanique et d’électricité </t>
  </si>
  <si>
    <t xml:space="preserve">Revenus de recyclage </t>
  </si>
  <si>
    <t xml:space="preserve">Reventes de services utilitaires </t>
  </si>
  <si>
    <t>Services publics</t>
  </si>
  <si>
    <t>Total des coûts de services publics</t>
  </si>
  <si>
    <t>Autres coûts associés aux services publics</t>
  </si>
  <si>
    <t>Coût annuel par place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</si>
</sst>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 #,##0.00_)\ &quot;$&quot;_ ;_ * \(#,##0.00\)\ &quot;$&quot;_ ;_ * &quot;-&quot;??_)\ &quot;$&quot;_ ;_ @_ "/>
    <numFmt numFmtId="164" formatCode="[$-C0C]d\ mmm\ yyyy;@"/>
    <numFmt numFmtId="165" formatCode="#,##0.00\ &quot;$&quot;"/>
    <numFmt numFmtId="166" formatCode="_ * #,##0_)\ &quot;$&quot;_ ;_ * \(#,##0\)\ &quot;$&quot;_ ;_ * &quot;-&quot;??_)\ &quot;$&quot;_ ;_ @_ "/>
    <numFmt numFmtId="167" formatCode="_ * #,##0.00_)\ [$€-1]_ ;_ * \(#,##0.00\)\ [$€-1]_ ;_ * &quot;-&quot;??_)\ [$€-1]_ "/>
    <numFmt numFmtId="168" formatCode="_-* #,##0.00\ &quot;$&quot;_-;_-* #,##0.00\ &quot;$&quot;\-;_-* &quot;-&quot;??\ &quot;$&quot;_-;_-@_-"/>
  </numFmts>
  <fonts count="21" x14ac:knownFonts="1">
    <font>
      <sz val="10"/>
      <name val="Arial"/>
      <charset val="204"/>
    </font>
    <font>
      <sz val="10"/>
      <name val="Arial"/>
      <charset val="204"/>
    </font>
    <font>
      <b/>
      <sz val="10"/>
      <name val="Arial"/>
      <family val="2"/>
      <charset val="204"/>
    </font>
    <font>
      <b/>
      <u/>
      <sz val="10"/>
      <name val="Arial"/>
      <family val="2"/>
      <charset val="204"/>
    </font>
    <font>
      <b/>
      <sz val="10"/>
      <color rgb="FF0000FF"/>
      <name val="Arial"/>
      <charset val="204"/>
    </font>
    <font>
      <sz val="10"/>
      <color theme="1"/>
      <name val="Arial"/>
      <charset val="204"/>
    </font>
    <font>
      <b/>
      <sz val="10"/>
      <color indexed="9"/>
      <name val="Arial"/>
      <family val="2"/>
      <charset val="204"/>
    </font>
    <font>
      <b/>
      <sz val="9"/>
      <color indexed="81"/>
      <name val="Arial"/>
      <charset val="204"/>
    </font>
    <font>
      <i/>
      <sz val="11"/>
      <color indexed="45"/>
      <name val="Arial"/>
      <charset val="204"/>
    </font>
    <font>
      <u/>
      <sz val="10"/>
      <color indexed="12"/>
      <name val="Verdana"/>
    </font>
    <font>
      <sz val="10"/>
      <name val="Verdana"/>
    </font>
    <font>
      <sz val="11"/>
      <color indexed="17"/>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u/>
      <sz val="10"/>
      <color theme="10"/>
      <name val="Arial"/>
      <charset val="204"/>
    </font>
    <font>
      <u/>
      <sz val="10"/>
      <color theme="11"/>
      <name val="Arial"/>
      <charset val="204"/>
    </font>
    <font>
      <b/>
      <sz val="10"/>
      <color indexed="81"/>
      <name val="Arial"/>
    </font>
    <font>
      <sz val="9"/>
      <color indexed="81"/>
      <name val="Arial"/>
      <charset val="204"/>
    </font>
  </fonts>
  <fills count="14">
    <fill>
      <patternFill patternType="none"/>
    </fill>
    <fill>
      <patternFill patternType="gray125"/>
    </fill>
    <fill>
      <patternFill patternType="solid">
        <fgColor theme="0" tint="-0.249977111117893"/>
        <bgColor indexed="64"/>
      </patternFill>
    </fill>
    <fill>
      <patternFill patternType="solid">
        <fgColor rgb="FFBFBFBF"/>
        <bgColor rgb="FF000000"/>
      </patternFill>
    </fill>
    <fill>
      <patternFill patternType="solid">
        <fgColor rgb="FFFFFFFF"/>
        <bgColor rgb="FF000000"/>
      </patternFill>
    </fill>
    <fill>
      <patternFill patternType="solid">
        <fgColor theme="0" tint="-0.249977111117893"/>
        <bgColor rgb="FF000000"/>
      </patternFill>
    </fill>
    <fill>
      <patternFill patternType="solid">
        <fgColor theme="0"/>
        <bgColor rgb="FF000000"/>
      </patternFill>
    </fill>
    <fill>
      <patternFill patternType="solid">
        <fgColor rgb="FFC0C0C0"/>
        <bgColor rgb="FF000000"/>
      </patternFill>
    </fill>
    <fill>
      <patternFill patternType="solid">
        <fgColor theme="7" tint="0.59999389629810485"/>
        <bgColor indexed="64"/>
      </patternFill>
    </fill>
    <fill>
      <patternFill patternType="solid">
        <fgColor theme="0"/>
        <bgColor indexed="64"/>
      </patternFill>
    </fill>
    <fill>
      <patternFill patternType="solid">
        <fgColor indexed="8"/>
        <bgColor indexed="64"/>
      </patternFill>
    </fill>
    <fill>
      <patternFill patternType="solid">
        <fgColor indexed="26"/>
      </patternFill>
    </fill>
    <fill>
      <patternFill patternType="solid">
        <fgColor indexed="42"/>
      </patternFill>
    </fill>
    <fill>
      <patternFill patternType="solid">
        <fgColor indexed="55"/>
      </patternFill>
    </fill>
  </fills>
  <borders count="16">
    <border>
      <left/>
      <right/>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style="thick">
        <color auto="1"/>
      </right>
      <top style="hair">
        <color auto="1"/>
      </top>
      <bottom style="hair">
        <color auto="1"/>
      </bottom>
      <diagonal/>
    </border>
    <border>
      <left style="hair">
        <color auto="1"/>
      </left>
      <right style="thick">
        <color auto="1"/>
      </right>
      <top style="hair">
        <color auto="1"/>
      </top>
      <bottom style="hair">
        <color auto="1"/>
      </bottom>
      <diagonal/>
    </border>
  </borders>
  <cellStyleXfs count="69">
    <xf numFmtId="0" fontId="0" fillId="0" borderId="0"/>
    <xf numFmtId="44" fontId="1" fillId="0" borderId="0" applyFont="0" applyFill="0" applyBorder="0" applyAlignment="0" applyProtection="0"/>
    <xf numFmtId="9" fontId="1" fillId="0" borderId="0" applyFont="0" applyFill="0" applyBorder="0" applyAlignment="0" applyProtection="0"/>
    <xf numFmtId="49" fontId="8" fillId="0" borderId="0">
      <alignment horizontal="left" vertical="top"/>
    </xf>
    <xf numFmtId="0" fontId="1" fillId="11" borderId="9" applyNumberFormat="0" applyFont="0" applyAlignment="0" applyProtection="0"/>
    <xf numFmtId="167" fontId="1" fillId="0" borderId="0" applyFont="0" applyFill="0" applyBorder="0" applyAlignment="0" applyProtection="0"/>
    <xf numFmtId="0" fontId="9" fillId="0" borderId="0" applyNumberFormat="0" applyFill="0" applyBorder="0" applyAlignment="0" applyProtection="0">
      <alignment vertical="top"/>
      <protection locked="0"/>
    </xf>
    <xf numFmtId="168"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0" fillId="0" borderId="0"/>
    <xf numFmtId="0" fontId="1" fillId="0" borderId="0"/>
    <xf numFmtId="9" fontId="1" fillId="0" borderId="0" applyFont="0" applyFill="0" applyBorder="0" applyAlignment="0" applyProtection="0"/>
    <xf numFmtId="0" fontId="11" fillId="12" borderId="0" applyNumberFormat="0" applyBorder="0" applyAlignment="0" applyProtection="0"/>
    <xf numFmtId="0" fontId="12" fillId="0" borderId="0" applyNumberFormat="0" applyFill="0" applyBorder="0" applyAlignment="0" applyProtection="0"/>
    <xf numFmtId="0" fontId="13" fillId="0" borderId="10" applyNumberFormat="0" applyFill="0" applyAlignment="0" applyProtection="0"/>
    <xf numFmtId="0" fontId="14" fillId="0" borderId="11" applyNumberFormat="0" applyFill="0" applyAlignment="0" applyProtection="0"/>
    <xf numFmtId="0" fontId="15" fillId="0" borderId="12" applyNumberFormat="0" applyFill="0" applyAlignment="0" applyProtection="0"/>
    <xf numFmtId="0" fontId="15" fillId="0" borderId="0" applyNumberFormat="0" applyFill="0" applyBorder="0" applyAlignment="0" applyProtection="0"/>
    <xf numFmtId="0" fontId="16" fillId="13" borderId="13"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95">
    <xf numFmtId="0" fontId="0" fillId="0" borderId="0" xfId="0"/>
    <xf numFmtId="0" fontId="0" fillId="0" borderId="0" xfId="0" applyFill="1" applyBorder="1"/>
    <xf numFmtId="0" fontId="0" fillId="0" borderId="0" xfId="0" applyFill="1" applyBorder="1" applyProtection="1"/>
    <xf numFmtId="0" fontId="0" fillId="3" borderId="1" xfId="0" applyFill="1" applyBorder="1"/>
    <xf numFmtId="0" fontId="2" fillId="3" borderId="2" xfId="0" applyFont="1" applyFill="1" applyBorder="1" applyAlignment="1">
      <alignment horizontal="center"/>
    </xf>
    <xf numFmtId="164" fontId="0" fillId="3" borderId="1" xfId="0" applyNumberFormat="1" applyFill="1" applyBorder="1" applyAlignment="1">
      <alignment horizontal="center"/>
    </xf>
    <xf numFmtId="165" fontId="3" fillId="3" borderId="2" xfId="0" applyNumberFormat="1" applyFont="1" applyFill="1" applyBorder="1"/>
    <xf numFmtId="164" fontId="0" fillId="0" borderId="0" xfId="0" applyNumberFormat="1"/>
    <xf numFmtId="164" fontId="0" fillId="4" borderId="0" xfId="0" applyNumberFormat="1" applyFill="1"/>
    <xf numFmtId="164" fontId="0" fillId="0" borderId="0" xfId="0" applyNumberFormat="1" applyBorder="1"/>
    <xf numFmtId="164" fontId="0" fillId="5" borderId="1" xfId="0" applyNumberFormat="1" applyFill="1" applyBorder="1" applyAlignment="1">
      <alignment horizontal="center"/>
    </xf>
    <xf numFmtId="165" fontId="3" fillId="5" borderId="2" xfId="0" applyNumberFormat="1" applyFont="1" applyFill="1" applyBorder="1"/>
    <xf numFmtId="0" fontId="0" fillId="3" borderId="3" xfId="0" applyFill="1" applyBorder="1"/>
    <xf numFmtId="0" fontId="2" fillId="3" borderId="4" xfId="0" applyFont="1" applyFill="1" applyBorder="1" applyAlignment="1">
      <alignment horizontal="center"/>
    </xf>
    <xf numFmtId="0" fontId="0" fillId="3" borderId="4" xfId="0" applyFill="1" applyBorder="1"/>
    <xf numFmtId="0" fontId="0" fillId="4" borderId="0" xfId="0" applyFill="1"/>
    <xf numFmtId="0" fontId="0" fillId="0" borderId="0" xfId="0" applyBorder="1"/>
    <xf numFmtId="0" fontId="0" fillId="5" borderId="4" xfId="0" applyFill="1" applyBorder="1" applyAlignment="1">
      <alignment horizontal="right"/>
    </xf>
    <xf numFmtId="10" fontId="0" fillId="3" borderId="3" xfId="0" applyNumberFormat="1" applyFill="1" applyBorder="1" applyAlignment="1">
      <alignment horizontal="center"/>
    </xf>
    <xf numFmtId="10" fontId="0" fillId="3" borderId="4" xfId="0" applyNumberFormat="1" applyFill="1" applyBorder="1" applyAlignment="1">
      <alignment horizontal="center"/>
    </xf>
    <xf numFmtId="10" fontId="0" fillId="0" borderId="0" xfId="0" applyNumberFormat="1" applyAlignment="1">
      <alignment horizontal="center"/>
    </xf>
    <xf numFmtId="10" fontId="0" fillId="4" borderId="0" xfId="0" applyNumberFormat="1" applyFill="1" applyAlignment="1">
      <alignment horizontal="center"/>
    </xf>
    <xf numFmtId="10" fontId="0" fillId="0" borderId="0" xfId="0" applyNumberFormat="1" applyBorder="1" applyAlignment="1">
      <alignment horizontal="center"/>
    </xf>
    <xf numFmtId="10" fontId="0" fillId="6" borderId="0" xfId="0" applyNumberFormat="1" applyFill="1" applyBorder="1" applyAlignment="1">
      <alignment horizontal="center"/>
    </xf>
    <xf numFmtId="10" fontId="0" fillId="5" borderId="3" xfId="0" applyNumberFormat="1" applyFill="1" applyBorder="1" applyAlignment="1">
      <alignment horizontal="center"/>
    </xf>
    <xf numFmtId="164" fontId="2" fillId="3" borderId="3" xfId="0" applyNumberFormat="1" applyFont="1" applyFill="1" applyBorder="1" applyAlignment="1">
      <alignment horizontal="center"/>
    </xf>
    <xf numFmtId="0" fontId="2" fillId="0" borderId="0" xfId="0" applyFont="1" applyAlignment="1">
      <alignment horizontal="center"/>
    </xf>
    <xf numFmtId="164" fontId="2" fillId="5" borderId="3" xfId="0" applyNumberFormat="1" applyFont="1" applyFill="1" applyBorder="1" applyAlignment="1">
      <alignment horizontal="center"/>
    </xf>
    <xf numFmtId="0" fontId="2" fillId="0" borderId="0" xfId="0" applyFont="1"/>
    <xf numFmtId="9" fontId="0" fillId="3" borderId="6" xfId="0" applyNumberFormat="1" applyFill="1" applyBorder="1" applyAlignment="1">
      <alignment horizontal="center"/>
    </xf>
    <xf numFmtId="164" fontId="0" fillId="0" borderId="0" xfId="0" applyNumberFormat="1" applyAlignment="1">
      <alignment horizontal="center"/>
    </xf>
    <xf numFmtId="164" fontId="0" fillId="4" borderId="0" xfId="0" applyNumberFormat="1" applyFill="1" applyAlignment="1">
      <alignment horizontal="center"/>
    </xf>
    <xf numFmtId="0" fontId="0" fillId="0" borderId="0" xfId="0" applyAlignment="1">
      <alignment horizontal="center"/>
    </xf>
    <xf numFmtId="164" fontId="0" fillId="0" borderId="0" xfId="0" applyNumberFormat="1" applyBorder="1" applyAlignment="1">
      <alignment horizontal="center"/>
    </xf>
    <xf numFmtId="164" fontId="0" fillId="0" borderId="0" xfId="0" applyNumberFormat="1" applyFill="1" applyBorder="1" applyProtection="1"/>
    <xf numFmtId="0" fontId="0" fillId="0" borderId="3" xfId="0" applyBorder="1"/>
    <xf numFmtId="0" fontId="0" fillId="0" borderId="4" xfId="0" applyBorder="1"/>
    <xf numFmtId="0" fontId="0" fillId="8" borderId="3" xfId="0" applyFill="1" applyBorder="1"/>
    <xf numFmtId="0" fontId="0" fillId="8" borderId="4" xfId="0" applyFill="1" applyBorder="1"/>
    <xf numFmtId="0" fontId="0" fillId="0" borderId="0" xfId="0" applyFill="1" applyBorder="1" applyAlignment="1" applyProtection="1">
      <alignment horizontal="center"/>
    </xf>
    <xf numFmtId="0" fontId="2" fillId="0" borderId="3" xfId="0" applyFont="1" applyBorder="1" applyProtection="1"/>
    <xf numFmtId="0" fontId="0" fillId="0" borderId="4" xfId="0" applyBorder="1" applyProtection="1"/>
    <xf numFmtId="0" fontId="1" fillId="0" borderId="0" xfId="0" applyFont="1" applyFill="1" applyBorder="1" applyProtection="1"/>
    <xf numFmtId="0" fontId="1" fillId="0" borderId="0" xfId="0" applyFont="1"/>
    <xf numFmtId="9" fontId="0" fillId="0" borderId="0" xfId="2" applyFont="1" applyFill="1" applyBorder="1" applyProtection="1"/>
    <xf numFmtId="0" fontId="1" fillId="9" borderId="0" xfId="0" applyFont="1" applyFill="1" applyBorder="1" applyProtection="1"/>
    <xf numFmtId="0" fontId="6" fillId="10" borderId="7" xfId="0" applyFont="1" applyFill="1" applyBorder="1" applyProtection="1"/>
    <xf numFmtId="0" fontId="6" fillId="10" borderId="8" xfId="0" applyFont="1" applyFill="1" applyBorder="1" applyProtection="1"/>
    <xf numFmtId="0" fontId="6" fillId="0" borderId="0" xfId="0" applyFont="1" applyFill="1" applyBorder="1" applyProtection="1"/>
    <xf numFmtId="10" fontId="6" fillId="10" borderId="8" xfId="2" applyNumberFormat="1" applyFont="1" applyFill="1" applyBorder="1" applyProtection="1"/>
    <xf numFmtId="0" fontId="0" fillId="0" borderId="0" xfId="0" applyProtection="1"/>
    <xf numFmtId="166" fontId="0" fillId="0" borderId="0" xfId="1" applyNumberFormat="1" applyFont="1" applyProtection="1"/>
    <xf numFmtId="0" fontId="4" fillId="3" borderId="4" xfId="0" applyFont="1" applyFill="1" applyBorder="1" applyAlignment="1">
      <alignment horizontal="center"/>
    </xf>
    <xf numFmtId="0" fontId="0" fillId="3" borderId="5" xfId="0" applyFill="1" applyBorder="1"/>
    <xf numFmtId="165" fontId="2" fillId="3" borderId="6" xfId="0" applyNumberFormat="1" applyFont="1" applyFill="1" applyBorder="1" applyAlignment="1">
      <alignment horizontal="center"/>
    </xf>
    <xf numFmtId="0" fontId="3" fillId="0" borderId="4" xfId="0" applyFont="1" applyBorder="1"/>
    <xf numFmtId="0" fontId="0" fillId="0" borderId="1" xfId="0" applyBorder="1"/>
    <xf numFmtId="0" fontId="3" fillId="0" borderId="2" xfId="0" applyFont="1" applyBorder="1"/>
    <xf numFmtId="0" fontId="0" fillId="0" borderId="2" xfId="0" applyBorder="1"/>
    <xf numFmtId="0" fontId="0" fillId="8" borderId="1" xfId="0" applyFill="1" applyBorder="1"/>
    <xf numFmtId="0" fontId="0" fillId="8" borderId="2" xfId="0" applyFill="1" applyBorder="1"/>
    <xf numFmtId="44" fontId="4" fillId="0" borderId="3" xfId="1" applyNumberFormat="1" applyFont="1" applyBorder="1" applyAlignment="1" applyProtection="1"/>
    <xf numFmtId="44" fontId="4" fillId="9" borderId="3" xfId="1" applyNumberFormat="1" applyFont="1" applyFill="1" applyBorder="1" applyAlignment="1" applyProtection="1">
      <alignment horizontal="right"/>
    </xf>
    <xf numFmtId="44" fontId="6" fillId="10" borderId="7" xfId="0" applyNumberFormat="1" applyFont="1" applyFill="1" applyBorder="1" applyAlignment="1" applyProtection="1">
      <alignment horizontal="right"/>
    </xf>
    <xf numFmtId="44" fontId="4" fillId="0" borderId="3" xfId="1" applyNumberFormat="1" applyFont="1" applyBorder="1" applyAlignment="1" applyProtection="1">
      <alignment horizontal="right"/>
      <protection locked="0"/>
    </xf>
    <xf numFmtId="44" fontId="4" fillId="0" borderId="3" xfId="1" applyNumberFormat="1" applyFont="1" applyBorder="1" applyAlignment="1" applyProtection="1">
      <alignment horizontal="right"/>
    </xf>
    <xf numFmtId="44" fontId="6" fillId="10" borderId="7" xfId="0" applyNumberFormat="1" applyFont="1" applyFill="1" applyBorder="1" applyAlignment="1" applyProtection="1"/>
    <xf numFmtId="44" fontId="2" fillId="8" borderId="3" xfId="1" applyNumberFormat="1" applyFont="1" applyFill="1" applyBorder="1" applyProtection="1"/>
    <xf numFmtId="10" fontId="2" fillId="8" borderId="15" xfId="2" applyNumberFormat="1" applyFont="1" applyFill="1" applyBorder="1" applyProtection="1"/>
    <xf numFmtId="10" fontId="2" fillId="8" borderId="14" xfId="2" applyNumberFormat="1" applyFont="1" applyFill="1" applyBorder="1" applyProtection="1"/>
    <xf numFmtId="10" fontId="0" fillId="0" borderId="0" xfId="0" applyNumberFormat="1"/>
    <xf numFmtId="10" fontId="5" fillId="9" borderId="15" xfId="2" applyNumberFormat="1" applyFont="1" applyFill="1" applyBorder="1" applyProtection="1"/>
    <xf numFmtId="10" fontId="5" fillId="9" borderId="14" xfId="2" applyNumberFormat="1" applyFont="1" applyFill="1" applyBorder="1" applyProtection="1"/>
    <xf numFmtId="10" fontId="0" fillId="0" borderId="4" xfId="0" applyNumberFormat="1" applyBorder="1"/>
    <xf numFmtId="49" fontId="0" fillId="3" borderId="5" xfId="0" applyNumberFormat="1" applyFill="1" applyBorder="1" applyAlignment="1">
      <alignment horizontal="center"/>
    </xf>
    <xf numFmtId="49" fontId="0" fillId="7" borderId="5" xfId="0" applyNumberFormat="1" applyFill="1" applyBorder="1" applyAlignment="1">
      <alignment horizontal="center"/>
    </xf>
    <xf numFmtId="49" fontId="0" fillId="7" borderId="6" xfId="0" applyNumberFormat="1" applyFill="1" applyBorder="1" applyAlignment="1">
      <alignment horizontal="center"/>
    </xf>
    <xf numFmtId="49" fontId="2" fillId="0" borderId="0" xfId="0" applyNumberFormat="1" applyFont="1" applyAlignment="1">
      <alignment horizontal="center"/>
    </xf>
    <xf numFmtId="49" fontId="0" fillId="3" borderId="6" xfId="0" applyNumberFormat="1" applyFill="1" applyBorder="1" applyAlignment="1">
      <alignment horizontal="center"/>
    </xf>
    <xf numFmtId="49" fontId="2" fillId="4" borderId="0" xfId="0" applyNumberFormat="1" applyFont="1" applyFill="1" applyAlignment="1">
      <alignment horizontal="center"/>
    </xf>
    <xf numFmtId="49" fontId="2" fillId="0" borderId="0" xfId="0" applyNumberFormat="1" applyFont="1" applyBorder="1" applyAlignment="1">
      <alignment horizontal="center"/>
    </xf>
    <xf numFmtId="49" fontId="0" fillId="5" borderId="5" xfId="0" applyNumberFormat="1" applyFill="1" applyBorder="1" applyAlignment="1">
      <alignment horizontal="center"/>
    </xf>
    <xf numFmtId="49" fontId="0" fillId="5" borderId="6" xfId="0" applyNumberFormat="1" applyFill="1" applyBorder="1" applyAlignment="1">
      <alignment horizontal="center"/>
    </xf>
    <xf numFmtId="49" fontId="2" fillId="0" borderId="0" xfId="0" applyNumberFormat="1" applyFont="1" applyFill="1" applyBorder="1" applyProtection="1"/>
    <xf numFmtId="49" fontId="0" fillId="0" borderId="0" xfId="0" applyNumberFormat="1" applyFill="1" applyBorder="1" applyProtection="1"/>
    <xf numFmtId="49" fontId="0" fillId="0" borderId="0" xfId="0" applyNumberFormat="1"/>
    <xf numFmtId="10" fontId="5" fillId="9" borderId="4" xfId="2" applyNumberFormat="1" applyFont="1" applyFill="1" applyBorder="1" applyProtection="1"/>
    <xf numFmtId="10" fontId="2" fillId="8" borderId="4" xfId="2" applyNumberFormat="1" applyFont="1" applyFill="1" applyBorder="1" applyProtection="1"/>
    <xf numFmtId="0" fontId="2" fillId="0" borderId="3" xfId="0" applyFont="1" applyBorder="1"/>
    <xf numFmtId="0" fontId="2" fillId="2" borderId="1" xfId="0" applyFont="1" applyFill="1" applyBorder="1" applyAlignment="1"/>
    <xf numFmtId="0" fontId="0" fillId="2" borderId="2" xfId="0" applyFill="1" applyBorder="1" applyAlignment="1"/>
    <xf numFmtId="0" fontId="2" fillId="2" borderId="3" xfId="0" applyFont="1" applyFill="1" applyBorder="1" applyAlignment="1"/>
    <xf numFmtId="0" fontId="0" fillId="2" borderId="4" xfId="0" applyFill="1" applyBorder="1" applyAlignment="1"/>
    <xf numFmtId="0" fontId="2" fillId="2" borderId="5" xfId="0" applyFont="1" applyFill="1" applyBorder="1" applyAlignment="1"/>
    <xf numFmtId="0" fontId="0" fillId="2" borderId="6" xfId="0" applyFill="1" applyBorder="1" applyAlignment="1"/>
  </cellXfs>
  <cellStyles count="69">
    <cellStyle name="48_description" xfId="3"/>
    <cellStyle name="Commentaire" xfId="4"/>
    <cellStyle name="Euro" xfId="5"/>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2" xfId="6"/>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Monétaire" xfId="1" builtinId="4"/>
    <cellStyle name="Monétaire 2" xfId="7"/>
    <cellStyle name="Monétaire 2 2" xfId="8"/>
    <cellStyle name="Monétaire 3" xfId="9"/>
    <cellStyle name="Normal" xfId="0" builtinId="0"/>
    <cellStyle name="Normal 2" xfId="10"/>
    <cellStyle name="Normal 2 2" xfId="11"/>
    <cellStyle name="Normal 2 2 2" xfId="12"/>
    <cellStyle name="Pourcentage" xfId="2" builtinId="5"/>
    <cellStyle name="Pourcentage 2" xfId="13"/>
    <cellStyle name="Satisfaisant" xfId="14"/>
    <cellStyle name="Titre" xfId="15"/>
    <cellStyle name="Titre 1" xfId="16"/>
    <cellStyle name="Titre 2" xfId="17"/>
    <cellStyle name="Titre 3" xfId="18"/>
    <cellStyle name="Titre 4" xfId="19"/>
    <cellStyle name="Vérification" xfId="2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1"/>
    <pageSetUpPr fitToPage="1"/>
  </sheetPr>
  <dimension ref="B1:BQ42"/>
  <sheetViews>
    <sheetView tabSelected="1" zoomScale="125" zoomScaleNormal="125" zoomScalePageLayoutView="125" workbookViewId="0"/>
  </sheetViews>
  <sheetFormatPr baseColWidth="10" defaultRowHeight="12" x14ac:dyDescent="0"/>
  <cols>
    <col min="1" max="1" width="2.1640625" customWidth="1"/>
    <col min="2" max="2" width="5.1640625" customWidth="1"/>
    <col min="3" max="3" width="42.6640625" customWidth="1"/>
    <col min="4" max="4" width="0.83203125" style="1" customWidth="1"/>
    <col min="5" max="5" width="14.33203125" customWidth="1"/>
    <col min="6" max="6" width="7.83203125" customWidth="1"/>
    <col min="7" max="7" width="0.83203125" style="1" customWidth="1"/>
    <col min="8" max="8" width="14.33203125" customWidth="1"/>
    <col min="9" max="9" width="7.83203125" customWidth="1"/>
    <col min="10" max="10" width="0.83203125" style="1" customWidth="1"/>
    <col min="11" max="11" width="14.33203125" customWidth="1"/>
    <col min="12" max="12" width="7.83203125" customWidth="1"/>
    <col min="13" max="13" width="0.83203125" style="1" customWidth="1"/>
    <col min="14" max="14" width="14.33203125" customWidth="1"/>
    <col min="15" max="15" width="7.83203125" customWidth="1"/>
    <col min="16" max="16" width="0.83203125" style="1" customWidth="1"/>
    <col min="17" max="17" width="14.33203125" customWidth="1"/>
    <col min="18" max="18" width="7.83203125" customWidth="1"/>
    <col min="19" max="19" width="0.83203125" style="1" customWidth="1"/>
    <col min="20" max="20" width="14.33203125" customWidth="1"/>
    <col min="21" max="21" width="7.83203125" customWidth="1"/>
    <col min="22" max="22" width="0.83203125" style="1" customWidth="1"/>
    <col min="23" max="23" width="14.33203125" customWidth="1"/>
    <col min="24" max="24" width="7.83203125" customWidth="1"/>
    <col min="25" max="25" width="0.83203125" style="1" customWidth="1"/>
    <col min="26" max="26" width="14.33203125" customWidth="1"/>
    <col min="27" max="27" width="7.83203125" customWidth="1"/>
    <col min="28" max="28" width="0.83203125" style="1" customWidth="1"/>
    <col min="29" max="29" width="14.33203125" customWidth="1"/>
    <col min="30" max="30" width="7.83203125" customWidth="1"/>
    <col min="31" max="31" width="0.83203125" style="1" customWidth="1"/>
    <col min="32" max="32" width="14.33203125" customWidth="1"/>
    <col min="33" max="33" width="7.83203125" customWidth="1"/>
    <col min="34" max="34" width="0.83203125" style="1" customWidth="1"/>
    <col min="35" max="35" width="14.33203125" customWidth="1"/>
    <col min="36" max="36" width="7.83203125" customWidth="1"/>
    <col min="37" max="37" width="0.83203125" style="1" customWidth="1"/>
    <col min="38" max="38" width="14.33203125" customWidth="1"/>
    <col min="39" max="39" width="7.83203125" customWidth="1"/>
    <col min="40" max="41" width="0.83203125" style="1" customWidth="1"/>
    <col min="42" max="42" width="14.33203125" customWidth="1"/>
    <col min="43" max="43" width="8.1640625" customWidth="1"/>
    <col min="44" max="44" width="8.5" style="1" customWidth="1"/>
  </cols>
  <sheetData>
    <row r="1" spans="2:56" ht="13" thickBot="1"/>
    <row r="2" spans="2:56" ht="13" thickTop="1">
      <c r="B2" s="89" t="s">
        <v>6</v>
      </c>
      <c r="C2" s="90"/>
      <c r="AR2" s="2"/>
      <c r="AS2" s="2"/>
      <c r="AT2" s="2"/>
    </row>
    <row r="3" spans="2:56">
      <c r="B3" s="91" t="s">
        <v>32</v>
      </c>
      <c r="C3" s="92"/>
      <c r="AR3" s="2"/>
      <c r="AS3" s="2"/>
      <c r="AT3" s="2"/>
    </row>
    <row r="4" spans="2:56" ht="13" thickBot="1">
      <c r="B4" s="93" t="s">
        <v>1</v>
      </c>
      <c r="C4" s="94"/>
      <c r="AR4" s="2"/>
      <c r="AS4" s="2"/>
      <c r="AT4" s="2"/>
    </row>
    <row r="5" spans="2:56" ht="14" thickTop="1" thickBot="1">
      <c r="D5"/>
      <c r="AR5" s="2"/>
      <c r="AS5" s="2"/>
      <c r="AT5" s="2"/>
    </row>
    <row r="6" spans="2:56" ht="13" thickTop="1">
      <c r="B6" s="3"/>
      <c r="C6" s="4" t="s">
        <v>2</v>
      </c>
      <c r="D6"/>
      <c r="E6" s="5" t="s">
        <v>3</v>
      </c>
      <c r="F6" s="6">
        <f>+E23/$C$7/31</f>
        <v>0.29032258064516131</v>
      </c>
      <c r="G6" s="7"/>
      <c r="H6" s="5" t="str">
        <f>+E6</f>
        <v>Coût / place / jour</v>
      </c>
      <c r="I6" s="6">
        <f>+H23/$C$7/28</f>
        <v>0.32142857142857145</v>
      </c>
      <c r="J6" s="7"/>
      <c r="K6" s="5" t="str">
        <f>+H6</f>
        <v>Coût / place / jour</v>
      </c>
      <c r="L6" s="6">
        <f>+K23/$C$7/31</f>
        <v>0.29032258064516131</v>
      </c>
      <c r="M6" s="7"/>
      <c r="N6" s="5" t="str">
        <f>+K6</f>
        <v>Coût / place / jour</v>
      </c>
      <c r="O6" s="6">
        <f>+N23/$C$7/30</f>
        <v>0.3</v>
      </c>
      <c r="P6" s="8"/>
      <c r="Q6" s="5" t="str">
        <f>+N6</f>
        <v>Coût / place / jour</v>
      </c>
      <c r="R6" s="6">
        <f>+Q23/$C$7/31</f>
        <v>0.29032258064516131</v>
      </c>
      <c r="S6" s="8"/>
      <c r="T6" s="5" t="str">
        <f>+Q6</f>
        <v>Coût / place / jour</v>
      </c>
      <c r="U6" s="6">
        <f>+T23/$C$7/30</f>
        <v>0.3</v>
      </c>
      <c r="V6" s="7"/>
      <c r="W6" s="5" t="str">
        <f>+T6</f>
        <v>Coût / place / jour</v>
      </c>
      <c r="X6" s="6">
        <f>+W23/$C$7/31</f>
        <v>0.29032258064516131</v>
      </c>
      <c r="Y6" s="7"/>
      <c r="Z6" s="5" t="str">
        <f>+W6</f>
        <v>Coût / place / jour</v>
      </c>
      <c r="AA6" s="6">
        <f>+Z23/$C$7/31</f>
        <v>0.29032258064516131</v>
      </c>
      <c r="AB6" s="7"/>
      <c r="AC6" s="5" t="str">
        <f>+Z6</f>
        <v>Coût / place / jour</v>
      </c>
      <c r="AD6" s="6">
        <f>+AC23/$C$7/30</f>
        <v>0.3</v>
      </c>
      <c r="AE6" s="7"/>
      <c r="AF6" s="5" t="str">
        <f>+AC6</f>
        <v>Coût / place / jour</v>
      </c>
      <c r="AG6" s="6">
        <f>+AF23/$C$7/31</f>
        <v>0.29032258064516131</v>
      </c>
      <c r="AH6" s="7"/>
      <c r="AI6" s="5" t="str">
        <f>+AF6</f>
        <v>Coût / place / jour</v>
      </c>
      <c r="AJ6" s="6">
        <f>+AI23/$C$7/30</f>
        <v>0.3</v>
      </c>
      <c r="AK6" s="9"/>
      <c r="AL6" s="5" t="str">
        <f>+AI6</f>
        <v>Coût / place / jour</v>
      </c>
      <c r="AM6" s="6">
        <f>+AL23/$C$7/31</f>
        <v>0.29032258064516131</v>
      </c>
      <c r="AN6" s="7"/>
      <c r="AO6" s="7"/>
      <c r="AP6" s="10" t="str">
        <f>+AL6</f>
        <v>Coût / place / jour</v>
      </c>
      <c r="AQ6" s="11">
        <f>+AP23/$C$7/365</f>
        <v>0.29589041095890412</v>
      </c>
      <c r="AR6" s="2"/>
      <c r="AS6" s="2"/>
      <c r="AT6" s="2"/>
    </row>
    <row r="7" spans="2:56">
      <c r="B7" s="12"/>
      <c r="C7" s="52">
        <v>1</v>
      </c>
      <c r="D7"/>
      <c r="E7" s="18">
        <f>+E23/$AP23</f>
        <v>8.3333333333333329E-2</v>
      </c>
      <c r="F7" s="14"/>
      <c r="G7"/>
      <c r="H7" s="18">
        <f>+H23/$AP23</f>
        <v>8.3333333333333329E-2</v>
      </c>
      <c r="I7" s="14"/>
      <c r="J7"/>
      <c r="K7" s="18">
        <f>+K23/$AP23</f>
        <v>8.3333333333333329E-2</v>
      </c>
      <c r="L7" s="19"/>
      <c r="M7"/>
      <c r="N7" s="18">
        <f>+N23/$AP23</f>
        <v>8.3333333333333329E-2</v>
      </c>
      <c r="O7" s="19"/>
      <c r="P7" s="15"/>
      <c r="Q7" s="18">
        <f>+Q23/$AP23</f>
        <v>8.3333333333333329E-2</v>
      </c>
      <c r="R7" s="19"/>
      <c r="S7" s="15"/>
      <c r="T7" s="18">
        <f>+T23/$AP23</f>
        <v>8.3333333333333329E-2</v>
      </c>
      <c r="U7" s="19"/>
      <c r="V7"/>
      <c r="W7" s="18">
        <f>+W23/$AP23</f>
        <v>8.3333333333333329E-2</v>
      </c>
      <c r="X7" s="19"/>
      <c r="Y7"/>
      <c r="Z7" s="18">
        <f>+Z23/$AP23</f>
        <v>8.3333333333333329E-2</v>
      </c>
      <c r="AA7" s="19"/>
      <c r="AB7"/>
      <c r="AC7" s="18">
        <f>+AC23/$AP23</f>
        <v>8.3333333333333329E-2</v>
      </c>
      <c r="AD7" s="19"/>
      <c r="AE7"/>
      <c r="AF7" s="18">
        <f>+AF23/$AP23</f>
        <v>8.3333333333333329E-2</v>
      </c>
      <c r="AG7" s="19"/>
      <c r="AH7"/>
      <c r="AI7" s="18">
        <f>+AI23/$AP23</f>
        <v>8.3333333333333329E-2</v>
      </c>
      <c r="AJ7" s="19"/>
      <c r="AK7" s="16"/>
      <c r="AL7" s="18">
        <f>+AL23/$AP23</f>
        <v>8.3333333333333329E-2</v>
      </c>
      <c r="AM7" s="19"/>
      <c r="AN7"/>
      <c r="AO7"/>
      <c r="AP7" s="24">
        <f>+AP23/$AP23</f>
        <v>1</v>
      </c>
      <c r="AQ7" s="17" t="s">
        <v>4</v>
      </c>
      <c r="AR7" s="2"/>
      <c r="AS7" s="2"/>
      <c r="AT7" s="2"/>
    </row>
    <row r="8" spans="2:56">
      <c r="B8" s="12"/>
      <c r="C8" s="13" t="s">
        <v>45</v>
      </c>
      <c r="D8"/>
      <c r="E8" s="25" t="s">
        <v>7</v>
      </c>
      <c r="F8" s="13" t="s">
        <v>5</v>
      </c>
      <c r="G8" s="20"/>
      <c r="H8" s="25" t="s">
        <v>8</v>
      </c>
      <c r="I8" s="13" t="s">
        <v>5</v>
      </c>
      <c r="J8" s="20"/>
      <c r="K8" s="25" t="s">
        <v>9</v>
      </c>
      <c r="L8" s="13" t="s">
        <v>5</v>
      </c>
      <c r="M8" s="20"/>
      <c r="N8" s="25" t="s">
        <v>10</v>
      </c>
      <c r="O8" s="13" t="s">
        <v>5</v>
      </c>
      <c r="P8" s="21"/>
      <c r="Q8" s="25" t="s">
        <v>11</v>
      </c>
      <c r="R8" s="13" t="s">
        <v>5</v>
      </c>
      <c r="S8" s="21"/>
      <c r="T8" s="25" t="s">
        <v>12</v>
      </c>
      <c r="U8" s="13" t="s">
        <v>5</v>
      </c>
      <c r="V8" s="20"/>
      <c r="W8" s="25" t="s">
        <v>13</v>
      </c>
      <c r="X8" s="13" t="s">
        <v>5</v>
      </c>
      <c r="Y8" s="20"/>
      <c r="Z8" s="25" t="s">
        <v>14</v>
      </c>
      <c r="AA8" s="13" t="s">
        <v>5</v>
      </c>
      <c r="AB8" s="20"/>
      <c r="AC8" s="25" t="s">
        <v>15</v>
      </c>
      <c r="AD8" s="13" t="s">
        <v>5</v>
      </c>
      <c r="AE8" s="20"/>
      <c r="AF8" s="25" t="s">
        <v>16</v>
      </c>
      <c r="AG8" s="13" t="s">
        <v>5</v>
      </c>
      <c r="AH8" s="20"/>
      <c r="AI8" s="25" t="s">
        <v>17</v>
      </c>
      <c r="AJ8" s="13" t="s">
        <v>5</v>
      </c>
      <c r="AK8" s="22"/>
      <c r="AL8" s="25" t="s">
        <v>18</v>
      </c>
      <c r="AM8" s="13" t="s">
        <v>5</v>
      </c>
      <c r="AN8" s="23" t="s">
        <v>0</v>
      </c>
      <c r="AO8" s="20"/>
      <c r="AP8" s="27" t="s">
        <v>19</v>
      </c>
      <c r="AQ8" s="13" t="s">
        <v>5</v>
      </c>
      <c r="AR8" s="2"/>
      <c r="AS8" s="2"/>
      <c r="AT8" s="2"/>
    </row>
    <row r="9" spans="2:56" ht="13" thickBot="1">
      <c r="B9" s="53"/>
      <c r="C9" s="54">
        <f>AP23/$C$7</f>
        <v>108</v>
      </c>
      <c r="D9"/>
      <c r="E9" s="74" t="s">
        <v>20</v>
      </c>
      <c r="F9" s="29"/>
      <c r="G9" s="26"/>
      <c r="H9" s="75" t="s">
        <v>21</v>
      </c>
      <c r="I9" s="76"/>
      <c r="J9" s="77"/>
      <c r="K9" s="75" t="s">
        <v>22</v>
      </c>
      <c r="L9" s="76"/>
      <c r="M9" s="77"/>
      <c r="N9" s="74" t="s">
        <v>23</v>
      </c>
      <c r="O9" s="78"/>
      <c r="P9" s="79"/>
      <c r="Q9" s="74" t="s">
        <v>24</v>
      </c>
      <c r="R9" s="78"/>
      <c r="S9" s="79"/>
      <c r="T9" s="75" t="s">
        <v>25</v>
      </c>
      <c r="U9" s="76"/>
      <c r="V9" s="77"/>
      <c r="W9" s="75" t="s">
        <v>26</v>
      </c>
      <c r="X9" s="76"/>
      <c r="Y9" s="77"/>
      <c r="Z9" s="75" t="s">
        <v>27</v>
      </c>
      <c r="AA9" s="76"/>
      <c r="AB9" s="77"/>
      <c r="AC9" s="75" t="s">
        <v>28</v>
      </c>
      <c r="AD9" s="76"/>
      <c r="AE9" s="77"/>
      <c r="AF9" s="75" t="s">
        <v>29</v>
      </c>
      <c r="AG9" s="76"/>
      <c r="AH9" s="77"/>
      <c r="AI9" s="75" t="s">
        <v>30</v>
      </c>
      <c r="AJ9" s="76"/>
      <c r="AK9" s="80"/>
      <c r="AL9" s="75" t="s">
        <v>31</v>
      </c>
      <c r="AM9" s="76"/>
      <c r="AN9" s="77"/>
      <c r="AO9" s="77"/>
      <c r="AP9" s="81" t="s">
        <v>33</v>
      </c>
      <c r="AQ9" s="82"/>
      <c r="AR9" s="83"/>
      <c r="AS9" s="83"/>
      <c r="AT9" s="84"/>
      <c r="AU9" s="85"/>
      <c r="AV9" s="85"/>
      <c r="AW9" s="85"/>
      <c r="AX9" s="85"/>
      <c r="AY9" s="85"/>
      <c r="AZ9" s="85"/>
    </row>
    <row r="10" spans="2:56" ht="14" thickTop="1" thickBot="1">
      <c r="D10" s="28"/>
      <c r="G10" s="30"/>
      <c r="J10" s="30"/>
      <c r="M10" s="30"/>
      <c r="P10" s="31"/>
      <c r="S10" s="31"/>
      <c r="V10" s="30"/>
      <c r="Y10" s="32"/>
      <c r="AB10" s="30"/>
      <c r="AE10" s="30"/>
      <c r="AH10" s="30"/>
      <c r="AK10" s="33"/>
      <c r="AN10" s="30"/>
      <c r="AO10" s="30"/>
      <c r="AR10" s="34"/>
      <c r="AS10" s="34"/>
      <c r="AT10" s="34"/>
    </row>
    <row r="11" spans="2:56" ht="13" thickTop="1">
      <c r="B11" s="56"/>
      <c r="C11" s="57" t="s">
        <v>42</v>
      </c>
      <c r="D11"/>
      <c r="E11" s="56"/>
      <c r="F11" s="58"/>
      <c r="G11"/>
      <c r="H11" s="56"/>
      <c r="I11" s="58"/>
      <c r="J11"/>
      <c r="K11" s="56"/>
      <c r="L11" s="58"/>
      <c r="M11"/>
      <c r="N11" s="56"/>
      <c r="O11" s="58"/>
      <c r="P11"/>
      <c r="Q11" s="56"/>
      <c r="R11" s="58"/>
      <c r="S11"/>
      <c r="T11" s="56"/>
      <c r="U11" s="58"/>
      <c r="V11"/>
      <c r="W11" s="56"/>
      <c r="X11" s="58"/>
      <c r="Y11"/>
      <c r="Z11" s="56"/>
      <c r="AA11" s="58"/>
      <c r="AB11"/>
      <c r="AC11" s="56"/>
      <c r="AD11" s="58"/>
      <c r="AE11"/>
      <c r="AF11" s="56"/>
      <c r="AG11" s="58"/>
      <c r="AH11"/>
      <c r="AI11" s="56"/>
      <c r="AJ11" s="58"/>
      <c r="AK11"/>
      <c r="AL11" s="56"/>
      <c r="AM11" s="58"/>
      <c r="AN11"/>
      <c r="AO11"/>
      <c r="AP11" s="59"/>
      <c r="AQ11" s="60"/>
      <c r="AR11" s="39"/>
      <c r="AS11" s="39"/>
      <c r="AT11" s="39"/>
      <c r="AU11" s="32"/>
      <c r="AV11" s="32"/>
      <c r="AW11" s="32"/>
      <c r="AX11" s="32"/>
      <c r="AY11" s="32"/>
      <c r="AZ11" s="32"/>
      <c r="BA11" s="32"/>
      <c r="BB11" s="32"/>
      <c r="BC11" s="32"/>
      <c r="BD11" s="32"/>
    </row>
    <row r="12" spans="2:56">
      <c r="B12" s="35"/>
      <c r="C12" s="55"/>
      <c r="D12"/>
      <c r="E12" s="35"/>
      <c r="F12" s="36"/>
      <c r="G12"/>
      <c r="H12" s="35"/>
      <c r="I12" s="36"/>
      <c r="J12"/>
      <c r="K12" s="35"/>
      <c r="L12" s="36"/>
      <c r="M12"/>
      <c r="N12" s="35"/>
      <c r="O12" s="36"/>
      <c r="P12"/>
      <c r="Q12" s="35"/>
      <c r="R12" s="36"/>
      <c r="S12"/>
      <c r="T12" s="35"/>
      <c r="U12" s="36"/>
      <c r="V12"/>
      <c r="W12" s="35"/>
      <c r="X12" s="36"/>
      <c r="Y12"/>
      <c r="Z12" s="35"/>
      <c r="AA12" s="36"/>
      <c r="AB12"/>
      <c r="AC12" s="35"/>
      <c r="AD12" s="36"/>
      <c r="AE12"/>
      <c r="AF12" s="35"/>
      <c r="AG12" s="36"/>
      <c r="AH12"/>
      <c r="AI12" s="35"/>
      <c r="AJ12" s="36"/>
      <c r="AK12"/>
      <c r="AL12" s="35"/>
      <c r="AM12" s="73"/>
      <c r="AN12"/>
      <c r="AO12"/>
      <c r="AP12" s="37"/>
      <c r="AQ12" s="38"/>
      <c r="AR12" s="39"/>
      <c r="AS12" s="39"/>
      <c r="AT12" s="39"/>
      <c r="AU12" s="32"/>
      <c r="AV12" s="32"/>
      <c r="AW12" s="32"/>
      <c r="AX12" s="32"/>
      <c r="AY12" s="32"/>
      <c r="AZ12" s="32"/>
      <c r="BA12" s="32"/>
      <c r="BB12" s="32"/>
      <c r="BC12" s="32"/>
      <c r="BD12" s="32"/>
    </row>
    <row r="13" spans="2:56">
      <c r="B13" s="88">
        <v>7705</v>
      </c>
      <c r="C13" s="36" t="s">
        <v>34</v>
      </c>
      <c r="D13" s="2"/>
      <c r="E13" s="64">
        <v>1</v>
      </c>
      <c r="F13" s="71">
        <f t="shared" ref="F13:F21" si="0">E13/E$23</f>
        <v>0.1111111111111111</v>
      </c>
      <c r="G13" s="2"/>
      <c r="H13" s="61">
        <v>1</v>
      </c>
      <c r="I13" s="71">
        <f t="shared" ref="I13:I21" si="1">H13/H$23</f>
        <v>0.1111111111111111</v>
      </c>
      <c r="J13" s="42"/>
      <c r="K13" s="61">
        <v>1</v>
      </c>
      <c r="L13" s="71">
        <f t="shared" ref="L13:L21" si="2">K13/K$23</f>
        <v>0.1111111111111111</v>
      </c>
      <c r="M13" s="42"/>
      <c r="N13" s="61">
        <v>1</v>
      </c>
      <c r="O13" s="71">
        <f t="shared" ref="O13:O21" si="3">N13/N$23</f>
        <v>0.1111111111111111</v>
      </c>
      <c r="P13" s="42"/>
      <c r="Q13" s="61">
        <v>1</v>
      </c>
      <c r="R13" s="71">
        <f t="shared" ref="R13:R21" si="4">Q13/Q$23</f>
        <v>0.1111111111111111</v>
      </c>
      <c r="S13" s="42"/>
      <c r="T13" s="61">
        <v>1</v>
      </c>
      <c r="U13" s="71">
        <f t="shared" ref="U13:U21" si="5">T13/T$23</f>
        <v>0.1111111111111111</v>
      </c>
      <c r="V13" s="42"/>
      <c r="W13" s="61">
        <v>1</v>
      </c>
      <c r="X13" s="71">
        <f t="shared" ref="X13:X21" si="6">W13/W$23</f>
        <v>0.1111111111111111</v>
      </c>
      <c r="Y13" s="42"/>
      <c r="Z13" s="61">
        <v>1</v>
      </c>
      <c r="AA13" s="71">
        <f t="shared" ref="AA13:AA21" si="7">Z13/Z$23</f>
        <v>0.1111111111111111</v>
      </c>
      <c r="AB13" s="42"/>
      <c r="AC13" s="61">
        <v>1</v>
      </c>
      <c r="AD13" s="71">
        <f t="shared" ref="AD13:AD21" si="8">AC13/AC$23</f>
        <v>0.1111111111111111</v>
      </c>
      <c r="AE13" s="42"/>
      <c r="AF13" s="61">
        <v>1</v>
      </c>
      <c r="AG13" s="71">
        <f t="shared" ref="AG13:AG21" si="9">AF13/AF$23</f>
        <v>0.1111111111111111</v>
      </c>
      <c r="AH13" s="42"/>
      <c r="AI13" s="61">
        <v>1</v>
      </c>
      <c r="AJ13" s="71">
        <f t="shared" ref="AJ13:AJ21" si="10">AI13/AI$23</f>
        <v>0.1111111111111111</v>
      </c>
      <c r="AK13" s="42"/>
      <c r="AL13" s="61">
        <v>1</v>
      </c>
      <c r="AM13" s="71">
        <f t="shared" ref="AM13:AM21" si="11">AL13/AL$23</f>
        <v>0.1111111111111111</v>
      </c>
      <c r="AN13" s="42"/>
      <c r="AO13" s="42"/>
      <c r="AP13" s="67">
        <f>SUM(+$AL13+$AI13+$AF13+$AC13+$Z13+$W13+$T13+$Q13+$N13+$K13+$H13+$E13)</f>
        <v>12</v>
      </c>
      <c r="AQ13" s="68">
        <f t="shared" ref="AQ13:AQ21" si="12">AP13/AP$23</f>
        <v>0.1111111111111111</v>
      </c>
      <c r="AR13" s="42"/>
      <c r="AS13" s="42"/>
      <c r="AT13" s="42"/>
      <c r="AU13" s="43"/>
      <c r="AV13" s="43"/>
      <c r="AW13" s="43"/>
      <c r="AX13" s="43"/>
      <c r="AY13" s="43"/>
      <c r="AZ13" s="43"/>
      <c r="BA13" s="43"/>
      <c r="BB13" s="43"/>
      <c r="BC13" s="43"/>
    </row>
    <row r="14" spans="2:56">
      <c r="B14" s="88">
        <v>7710</v>
      </c>
      <c r="C14" s="36" t="s">
        <v>35</v>
      </c>
      <c r="D14" s="2"/>
      <c r="E14" s="65">
        <v>1</v>
      </c>
      <c r="F14" s="72">
        <f t="shared" si="0"/>
        <v>0.1111111111111111</v>
      </c>
      <c r="G14" s="2"/>
      <c r="H14" s="62">
        <v>1</v>
      </c>
      <c r="I14" s="72">
        <f t="shared" si="1"/>
        <v>0.1111111111111111</v>
      </c>
      <c r="J14" s="42"/>
      <c r="K14" s="62">
        <v>1</v>
      </c>
      <c r="L14" s="72">
        <f t="shared" si="2"/>
        <v>0.1111111111111111</v>
      </c>
      <c r="M14" s="42"/>
      <c r="N14" s="62">
        <v>1</v>
      </c>
      <c r="O14" s="72">
        <f t="shared" si="3"/>
        <v>0.1111111111111111</v>
      </c>
      <c r="P14" s="42"/>
      <c r="Q14" s="62">
        <v>1</v>
      </c>
      <c r="R14" s="72">
        <f t="shared" si="4"/>
        <v>0.1111111111111111</v>
      </c>
      <c r="S14" s="42"/>
      <c r="T14" s="62">
        <v>1</v>
      </c>
      <c r="U14" s="72">
        <f t="shared" si="5"/>
        <v>0.1111111111111111</v>
      </c>
      <c r="V14" s="42"/>
      <c r="W14" s="62">
        <v>1</v>
      </c>
      <c r="X14" s="72">
        <f t="shared" si="6"/>
        <v>0.1111111111111111</v>
      </c>
      <c r="Y14" s="42"/>
      <c r="Z14" s="62">
        <v>1</v>
      </c>
      <c r="AA14" s="72">
        <f t="shared" si="7"/>
        <v>0.1111111111111111</v>
      </c>
      <c r="AB14" s="42"/>
      <c r="AC14" s="62">
        <v>1</v>
      </c>
      <c r="AD14" s="72">
        <f t="shared" si="8"/>
        <v>0.1111111111111111</v>
      </c>
      <c r="AE14" s="42"/>
      <c r="AF14" s="62">
        <v>1</v>
      </c>
      <c r="AG14" s="72">
        <f t="shared" si="9"/>
        <v>0.1111111111111111</v>
      </c>
      <c r="AH14" s="42"/>
      <c r="AI14" s="62">
        <v>1</v>
      </c>
      <c r="AJ14" s="72">
        <f t="shared" si="10"/>
        <v>0.1111111111111111</v>
      </c>
      <c r="AK14" s="42"/>
      <c r="AL14" s="62">
        <v>1</v>
      </c>
      <c r="AM14" s="72">
        <f t="shared" si="11"/>
        <v>0.1111111111111111</v>
      </c>
      <c r="AN14" s="42"/>
      <c r="AO14" s="42"/>
      <c r="AP14" s="67">
        <f>SUM(+$AL14+$AI14+$AF14+$AC14+$Z14+$W14+$T14+$Q14+$N14+$K14+$H14+$E14)</f>
        <v>12</v>
      </c>
      <c r="AQ14" s="69">
        <f t="shared" si="12"/>
        <v>0.1111111111111111</v>
      </c>
      <c r="AR14" s="42"/>
      <c r="AS14" s="42"/>
      <c r="AT14" s="42"/>
      <c r="AU14" s="43"/>
      <c r="AV14" s="43"/>
      <c r="AW14" s="43"/>
      <c r="AX14" s="43"/>
      <c r="AY14" s="43"/>
      <c r="AZ14" s="43"/>
      <c r="BA14" s="43"/>
      <c r="BB14" s="43"/>
      <c r="BC14" s="43"/>
    </row>
    <row r="15" spans="2:56">
      <c r="B15" s="88">
        <v>7715</v>
      </c>
      <c r="C15" s="36" t="s">
        <v>36</v>
      </c>
      <c r="D15" s="2"/>
      <c r="E15" s="64">
        <v>1</v>
      </c>
      <c r="F15" s="72">
        <f t="shared" si="0"/>
        <v>0.1111111111111111</v>
      </c>
      <c r="G15" s="44" t="s">
        <v>0</v>
      </c>
      <c r="H15" s="61">
        <v>1</v>
      </c>
      <c r="I15" s="72">
        <f t="shared" si="1"/>
        <v>0.1111111111111111</v>
      </c>
      <c r="J15" s="42"/>
      <c r="K15" s="61">
        <v>1</v>
      </c>
      <c r="L15" s="72">
        <f t="shared" si="2"/>
        <v>0.1111111111111111</v>
      </c>
      <c r="M15" s="42"/>
      <c r="N15" s="61">
        <v>1</v>
      </c>
      <c r="O15" s="72">
        <f t="shared" si="3"/>
        <v>0.1111111111111111</v>
      </c>
      <c r="P15" s="42"/>
      <c r="Q15" s="61">
        <v>1</v>
      </c>
      <c r="R15" s="72">
        <f t="shared" si="4"/>
        <v>0.1111111111111111</v>
      </c>
      <c r="S15" s="42"/>
      <c r="T15" s="61">
        <v>1</v>
      </c>
      <c r="U15" s="72">
        <f t="shared" si="5"/>
        <v>0.1111111111111111</v>
      </c>
      <c r="V15" s="42"/>
      <c r="W15" s="61">
        <v>1</v>
      </c>
      <c r="X15" s="72">
        <f t="shared" si="6"/>
        <v>0.1111111111111111</v>
      </c>
      <c r="Y15" s="42"/>
      <c r="Z15" s="61">
        <v>1</v>
      </c>
      <c r="AA15" s="72">
        <f t="shared" si="7"/>
        <v>0.1111111111111111</v>
      </c>
      <c r="AB15" s="42"/>
      <c r="AC15" s="61">
        <v>1</v>
      </c>
      <c r="AD15" s="72">
        <f t="shared" si="8"/>
        <v>0.1111111111111111</v>
      </c>
      <c r="AE15" s="42"/>
      <c r="AF15" s="61">
        <v>1</v>
      </c>
      <c r="AG15" s="72">
        <f t="shared" si="9"/>
        <v>0.1111111111111111</v>
      </c>
      <c r="AH15" s="42"/>
      <c r="AI15" s="61">
        <v>1</v>
      </c>
      <c r="AJ15" s="72">
        <f t="shared" si="10"/>
        <v>0.1111111111111111</v>
      </c>
      <c r="AK15" s="42"/>
      <c r="AL15" s="61">
        <v>1</v>
      </c>
      <c r="AM15" s="72">
        <f t="shared" si="11"/>
        <v>0.1111111111111111</v>
      </c>
      <c r="AN15" s="42"/>
      <c r="AO15" s="42"/>
      <c r="AP15" s="67">
        <f t="shared" ref="AP15:AP21" si="13">SUM(+$AL15+$AI15+$AF15+$AC15+$Z15+$W15+$T15+$Q15+$N15+$K15+$H15+$E15)</f>
        <v>12</v>
      </c>
      <c r="AQ15" s="69">
        <f t="shared" si="12"/>
        <v>0.1111111111111111</v>
      </c>
      <c r="AR15" s="42"/>
      <c r="AS15" s="42"/>
      <c r="AT15" s="42"/>
      <c r="AU15" s="43"/>
      <c r="AV15" s="43"/>
      <c r="AW15" s="43"/>
      <c r="AX15" s="43"/>
      <c r="AY15" s="43"/>
      <c r="AZ15" s="43"/>
      <c r="BA15" s="43"/>
      <c r="BB15" s="43"/>
      <c r="BC15" s="43"/>
    </row>
    <row r="16" spans="2:56">
      <c r="B16" s="88">
        <v>7720</v>
      </c>
      <c r="C16" s="36" t="s">
        <v>37</v>
      </c>
      <c r="D16" s="2"/>
      <c r="E16" s="64">
        <v>1</v>
      </c>
      <c r="F16" s="72">
        <f t="shared" si="0"/>
        <v>0.1111111111111111</v>
      </c>
      <c r="G16" s="2"/>
      <c r="H16" s="61">
        <v>1</v>
      </c>
      <c r="I16" s="72">
        <f t="shared" si="1"/>
        <v>0.1111111111111111</v>
      </c>
      <c r="J16" s="42"/>
      <c r="K16" s="61">
        <v>1</v>
      </c>
      <c r="L16" s="72">
        <f t="shared" si="2"/>
        <v>0.1111111111111111</v>
      </c>
      <c r="M16" s="42"/>
      <c r="N16" s="61">
        <v>1</v>
      </c>
      <c r="O16" s="72">
        <f t="shared" si="3"/>
        <v>0.1111111111111111</v>
      </c>
      <c r="P16" s="42"/>
      <c r="Q16" s="61">
        <v>1</v>
      </c>
      <c r="R16" s="72">
        <f t="shared" si="4"/>
        <v>0.1111111111111111</v>
      </c>
      <c r="S16" s="42"/>
      <c r="T16" s="61">
        <v>1</v>
      </c>
      <c r="U16" s="72">
        <f t="shared" si="5"/>
        <v>0.1111111111111111</v>
      </c>
      <c r="V16" s="42"/>
      <c r="W16" s="61">
        <v>1</v>
      </c>
      <c r="X16" s="72">
        <f t="shared" si="6"/>
        <v>0.1111111111111111</v>
      </c>
      <c r="Y16" s="42"/>
      <c r="Z16" s="61">
        <v>1</v>
      </c>
      <c r="AA16" s="72">
        <f t="shared" si="7"/>
        <v>0.1111111111111111</v>
      </c>
      <c r="AB16" s="42"/>
      <c r="AC16" s="61">
        <v>1</v>
      </c>
      <c r="AD16" s="72">
        <f t="shared" si="8"/>
        <v>0.1111111111111111</v>
      </c>
      <c r="AE16" s="42"/>
      <c r="AF16" s="61">
        <v>1</v>
      </c>
      <c r="AG16" s="72">
        <f t="shared" si="9"/>
        <v>0.1111111111111111</v>
      </c>
      <c r="AH16" s="42"/>
      <c r="AI16" s="61">
        <v>1</v>
      </c>
      <c r="AJ16" s="72">
        <f t="shared" si="10"/>
        <v>0.1111111111111111</v>
      </c>
      <c r="AK16" s="42"/>
      <c r="AL16" s="61">
        <v>1</v>
      </c>
      <c r="AM16" s="72">
        <f t="shared" si="11"/>
        <v>0.1111111111111111</v>
      </c>
      <c r="AN16" s="42"/>
      <c r="AO16" s="42"/>
      <c r="AP16" s="67">
        <f t="shared" si="13"/>
        <v>12</v>
      </c>
      <c r="AQ16" s="69">
        <f t="shared" si="12"/>
        <v>0.1111111111111111</v>
      </c>
      <c r="AR16" s="42"/>
      <c r="AS16" s="42"/>
      <c r="AT16" s="42"/>
      <c r="AU16" s="43"/>
      <c r="AV16" s="43"/>
      <c r="AW16" s="43"/>
      <c r="AX16" s="43"/>
      <c r="AY16" s="43"/>
      <c r="AZ16" s="43"/>
      <c r="BA16" s="43"/>
      <c r="BB16" s="43"/>
      <c r="BC16" s="43"/>
    </row>
    <row r="17" spans="2:69">
      <c r="B17" s="88">
        <v>7725</v>
      </c>
      <c r="C17" s="36" t="s">
        <v>38</v>
      </c>
      <c r="D17" s="2"/>
      <c r="E17" s="64">
        <v>1</v>
      </c>
      <c r="F17" s="72">
        <f t="shared" si="0"/>
        <v>0.1111111111111111</v>
      </c>
      <c r="G17" s="2"/>
      <c r="H17" s="61">
        <v>1</v>
      </c>
      <c r="I17" s="72">
        <f t="shared" si="1"/>
        <v>0.1111111111111111</v>
      </c>
      <c r="J17" s="42"/>
      <c r="K17" s="61">
        <v>1</v>
      </c>
      <c r="L17" s="72">
        <f t="shared" si="2"/>
        <v>0.1111111111111111</v>
      </c>
      <c r="M17" s="42"/>
      <c r="N17" s="61">
        <v>1</v>
      </c>
      <c r="O17" s="72">
        <f t="shared" si="3"/>
        <v>0.1111111111111111</v>
      </c>
      <c r="P17" s="42"/>
      <c r="Q17" s="61">
        <v>1</v>
      </c>
      <c r="R17" s="72">
        <f t="shared" si="4"/>
        <v>0.1111111111111111</v>
      </c>
      <c r="S17" s="42"/>
      <c r="T17" s="61">
        <v>1</v>
      </c>
      <c r="U17" s="72">
        <f t="shared" si="5"/>
        <v>0.1111111111111111</v>
      </c>
      <c r="V17" s="42"/>
      <c r="W17" s="61">
        <v>1</v>
      </c>
      <c r="X17" s="72">
        <f t="shared" si="6"/>
        <v>0.1111111111111111</v>
      </c>
      <c r="Y17" s="42"/>
      <c r="Z17" s="61">
        <v>1</v>
      </c>
      <c r="AA17" s="72">
        <f t="shared" si="7"/>
        <v>0.1111111111111111</v>
      </c>
      <c r="AB17" s="42"/>
      <c r="AC17" s="61">
        <v>1</v>
      </c>
      <c r="AD17" s="72">
        <f t="shared" si="8"/>
        <v>0.1111111111111111</v>
      </c>
      <c r="AE17" s="42"/>
      <c r="AF17" s="61">
        <v>1</v>
      </c>
      <c r="AG17" s="72">
        <f t="shared" si="9"/>
        <v>0.1111111111111111</v>
      </c>
      <c r="AH17" s="42"/>
      <c r="AI17" s="61">
        <v>1</v>
      </c>
      <c r="AJ17" s="72">
        <f t="shared" si="10"/>
        <v>0.1111111111111111</v>
      </c>
      <c r="AK17" s="42"/>
      <c r="AL17" s="61">
        <v>1</v>
      </c>
      <c r="AM17" s="72">
        <f t="shared" si="11"/>
        <v>0.1111111111111111</v>
      </c>
      <c r="AN17" s="42"/>
      <c r="AO17" s="42"/>
      <c r="AP17" s="67">
        <f t="shared" si="13"/>
        <v>12</v>
      </c>
      <c r="AQ17" s="69">
        <f t="shared" si="12"/>
        <v>0.1111111111111111</v>
      </c>
      <c r="AR17" s="42"/>
      <c r="AS17" s="42"/>
      <c r="AT17" s="42"/>
      <c r="AU17" s="43"/>
      <c r="AV17" s="43"/>
      <c r="AW17" s="43"/>
      <c r="AX17" s="43"/>
      <c r="AY17" s="43"/>
      <c r="AZ17" s="43"/>
      <c r="BA17" s="43"/>
      <c r="BB17" s="43"/>
      <c r="BC17" s="43"/>
    </row>
    <row r="18" spans="2:69">
      <c r="B18" s="88">
        <v>7730</v>
      </c>
      <c r="C18" s="36" t="s">
        <v>39</v>
      </c>
      <c r="D18" s="2"/>
      <c r="E18" s="64">
        <v>1</v>
      </c>
      <c r="F18" s="72">
        <f t="shared" si="0"/>
        <v>0.1111111111111111</v>
      </c>
      <c r="G18" s="2"/>
      <c r="H18" s="61">
        <v>1</v>
      </c>
      <c r="I18" s="72">
        <f t="shared" si="1"/>
        <v>0.1111111111111111</v>
      </c>
      <c r="J18" s="42"/>
      <c r="K18" s="61">
        <v>1</v>
      </c>
      <c r="L18" s="72">
        <f t="shared" si="2"/>
        <v>0.1111111111111111</v>
      </c>
      <c r="M18" s="42"/>
      <c r="N18" s="61">
        <v>1</v>
      </c>
      <c r="O18" s="72">
        <f t="shared" si="3"/>
        <v>0.1111111111111111</v>
      </c>
      <c r="P18" s="42"/>
      <c r="Q18" s="61">
        <v>1</v>
      </c>
      <c r="R18" s="72">
        <f t="shared" si="4"/>
        <v>0.1111111111111111</v>
      </c>
      <c r="S18" s="42"/>
      <c r="T18" s="61">
        <v>1</v>
      </c>
      <c r="U18" s="72">
        <f t="shared" si="5"/>
        <v>0.1111111111111111</v>
      </c>
      <c r="V18" s="42"/>
      <c r="W18" s="61">
        <v>1</v>
      </c>
      <c r="X18" s="72">
        <f t="shared" si="6"/>
        <v>0.1111111111111111</v>
      </c>
      <c r="Y18" s="42"/>
      <c r="Z18" s="61">
        <v>1</v>
      </c>
      <c r="AA18" s="72">
        <f t="shared" si="7"/>
        <v>0.1111111111111111</v>
      </c>
      <c r="AB18" s="42"/>
      <c r="AC18" s="61">
        <v>1</v>
      </c>
      <c r="AD18" s="72">
        <f t="shared" si="8"/>
        <v>0.1111111111111111</v>
      </c>
      <c r="AE18" s="42"/>
      <c r="AF18" s="61">
        <v>1</v>
      </c>
      <c r="AG18" s="72">
        <f t="shared" si="9"/>
        <v>0.1111111111111111</v>
      </c>
      <c r="AH18" s="42"/>
      <c r="AI18" s="61">
        <v>1</v>
      </c>
      <c r="AJ18" s="72">
        <f t="shared" si="10"/>
        <v>0.1111111111111111</v>
      </c>
      <c r="AK18" s="42"/>
      <c r="AL18" s="61">
        <v>1</v>
      </c>
      <c r="AM18" s="72">
        <f t="shared" si="11"/>
        <v>0.1111111111111111</v>
      </c>
      <c r="AN18" s="42"/>
      <c r="AO18" s="42"/>
      <c r="AP18" s="67">
        <f t="shared" si="13"/>
        <v>12</v>
      </c>
      <c r="AQ18" s="69">
        <f t="shared" si="12"/>
        <v>0.1111111111111111</v>
      </c>
      <c r="AR18" s="42"/>
      <c r="AS18" s="45"/>
      <c r="AT18" s="42"/>
      <c r="AU18" s="43"/>
      <c r="AV18" s="43"/>
      <c r="AW18" s="43"/>
      <c r="AX18" s="43"/>
      <c r="AY18" s="43"/>
      <c r="AZ18" s="43"/>
      <c r="BA18" s="43"/>
      <c r="BB18" s="43"/>
      <c r="BC18" s="43"/>
    </row>
    <row r="19" spans="2:69">
      <c r="B19" s="88">
        <v>7790</v>
      </c>
      <c r="C19" s="36" t="s">
        <v>40</v>
      </c>
      <c r="D19" s="2"/>
      <c r="E19" s="64">
        <v>1</v>
      </c>
      <c r="F19" s="72">
        <f t="shared" si="0"/>
        <v>0.1111111111111111</v>
      </c>
      <c r="G19" s="2"/>
      <c r="H19" s="61">
        <v>1</v>
      </c>
      <c r="I19" s="72">
        <f t="shared" si="1"/>
        <v>0.1111111111111111</v>
      </c>
      <c r="J19" s="42"/>
      <c r="K19" s="61">
        <v>1</v>
      </c>
      <c r="L19" s="72">
        <f t="shared" si="2"/>
        <v>0.1111111111111111</v>
      </c>
      <c r="M19" s="42"/>
      <c r="N19" s="61">
        <v>1</v>
      </c>
      <c r="O19" s="72">
        <f t="shared" si="3"/>
        <v>0.1111111111111111</v>
      </c>
      <c r="P19" s="42"/>
      <c r="Q19" s="61">
        <v>1</v>
      </c>
      <c r="R19" s="72">
        <f t="shared" si="4"/>
        <v>0.1111111111111111</v>
      </c>
      <c r="S19" s="42"/>
      <c r="T19" s="61">
        <v>1</v>
      </c>
      <c r="U19" s="72">
        <f t="shared" si="5"/>
        <v>0.1111111111111111</v>
      </c>
      <c r="V19" s="42"/>
      <c r="W19" s="61">
        <v>1</v>
      </c>
      <c r="X19" s="72">
        <f t="shared" si="6"/>
        <v>0.1111111111111111</v>
      </c>
      <c r="Y19" s="42"/>
      <c r="Z19" s="61">
        <v>1</v>
      </c>
      <c r="AA19" s="72">
        <f t="shared" si="7"/>
        <v>0.1111111111111111</v>
      </c>
      <c r="AB19" s="42"/>
      <c r="AC19" s="61">
        <v>1</v>
      </c>
      <c r="AD19" s="72">
        <f t="shared" si="8"/>
        <v>0.1111111111111111</v>
      </c>
      <c r="AE19" s="42"/>
      <c r="AF19" s="61">
        <v>1</v>
      </c>
      <c r="AG19" s="72">
        <f t="shared" si="9"/>
        <v>0.1111111111111111</v>
      </c>
      <c r="AH19" s="42"/>
      <c r="AI19" s="61">
        <v>1</v>
      </c>
      <c r="AJ19" s="72">
        <f t="shared" si="10"/>
        <v>0.1111111111111111</v>
      </c>
      <c r="AK19" s="42"/>
      <c r="AL19" s="61">
        <v>1</v>
      </c>
      <c r="AM19" s="72">
        <f t="shared" si="11"/>
        <v>0.1111111111111111</v>
      </c>
      <c r="AN19" s="42"/>
      <c r="AO19" s="42"/>
      <c r="AP19" s="67">
        <f t="shared" si="13"/>
        <v>12</v>
      </c>
      <c r="AQ19" s="69">
        <f t="shared" si="12"/>
        <v>0.1111111111111111</v>
      </c>
      <c r="AR19" s="42"/>
      <c r="AS19" s="42"/>
      <c r="AT19" s="42"/>
      <c r="AU19" s="43"/>
      <c r="AV19" s="43"/>
      <c r="AW19" s="43"/>
      <c r="AX19" s="43"/>
      <c r="AY19" s="43"/>
      <c r="AZ19" s="43"/>
      <c r="BA19" s="43"/>
      <c r="BB19" s="43"/>
      <c r="BC19" s="43"/>
    </row>
    <row r="20" spans="2:69">
      <c r="B20" s="88">
        <v>7795</v>
      </c>
      <c r="C20" s="36" t="s">
        <v>41</v>
      </c>
      <c r="D20" s="2"/>
      <c r="E20" s="64">
        <v>1</v>
      </c>
      <c r="F20" s="72">
        <f t="shared" si="0"/>
        <v>0.1111111111111111</v>
      </c>
      <c r="G20" s="2"/>
      <c r="H20" s="61">
        <v>1</v>
      </c>
      <c r="I20" s="72">
        <f t="shared" si="1"/>
        <v>0.1111111111111111</v>
      </c>
      <c r="J20" s="42"/>
      <c r="K20" s="61">
        <v>1</v>
      </c>
      <c r="L20" s="72">
        <f t="shared" si="2"/>
        <v>0.1111111111111111</v>
      </c>
      <c r="M20" s="42"/>
      <c r="N20" s="61">
        <v>1</v>
      </c>
      <c r="O20" s="72">
        <f t="shared" si="3"/>
        <v>0.1111111111111111</v>
      </c>
      <c r="P20" s="42"/>
      <c r="Q20" s="61">
        <v>1</v>
      </c>
      <c r="R20" s="72">
        <f t="shared" si="4"/>
        <v>0.1111111111111111</v>
      </c>
      <c r="S20" s="42"/>
      <c r="T20" s="61">
        <v>1</v>
      </c>
      <c r="U20" s="72">
        <f t="shared" si="5"/>
        <v>0.1111111111111111</v>
      </c>
      <c r="V20" s="42"/>
      <c r="W20" s="61">
        <v>1</v>
      </c>
      <c r="X20" s="72">
        <f t="shared" si="6"/>
        <v>0.1111111111111111</v>
      </c>
      <c r="Y20" s="42"/>
      <c r="Z20" s="61">
        <v>1</v>
      </c>
      <c r="AA20" s="72">
        <f t="shared" si="7"/>
        <v>0.1111111111111111</v>
      </c>
      <c r="AB20" s="42"/>
      <c r="AC20" s="61">
        <v>1</v>
      </c>
      <c r="AD20" s="72">
        <f t="shared" si="8"/>
        <v>0.1111111111111111</v>
      </c>
      <c r="AE20" s="42"/>
      <c r="AF20" s="61">
        <v>1</v>
      </c>
      <c r="AG20" s="72">
        <f t="shared" si="9"/>
        <v>0.1111111111111111</v>
      </c>
      <c r="AH20" s="42"/>
      <c r="AI20" s="61">
        <v>1</v>
      </c>
      <c r="AJ20" s="72">
        <f t="shared" si="10"/>
        <v>0.1111111111111111</v>
      </c>
      <c r="AK20" s="42"/>
      <c r="AL20" s="61">
        <v>1</v>
      </c>
      <c r="AM20" s="72">
        <f t="shared" si="11"/>
        <v>0.1111111111111111</v>
      </c>
      <c r="AN20" s="42"/>
      <c r="AO20" s="42"/>
      <c r="AP20" s="67">
        <f t="shared" si="13"/>
        <v>12</v>
      </c>
      <c r="AQ20" s="69">
        <f t="shared" si="12"/>
        <v>0.1111111111111111</v>
      </c>
      <c r="AR20" s="42"/>
      <c r="AS20" s="42"/>
      <c r="AT20" s="42"/>
      <c r="AU20" s="43"/>
      <c r="AV20" s="43"/>
      <c r="AW20" s="43"/>
      <c r="AX20" s="43"/>
      <c r="AY20" s="43"/>
      <c r="AZ20" s="43"/>
      <c r="BA20" s="43"/>
      <c r="BB20" s="43"/>
      <c r="BC20" s="43"/>
    </row>
    <row r="21" spans="2:69">
      <c r="B21" s="88">
        <v>7799</v>
      </c>
      <c r="C21" s="36" t="s">
        <v>44</v>
      </c>
      <c r="D21" s="2"/>
      <c r="E21" s="64">
        <v>1</v>
      </c>
      <c r="F21" s="72">
        <f t="shared" si="0"/>
        <v>0.1111111111111111</v>
      </c>
      <c r="G21" s="2"/>
      <c r="H21" s="61">
        <v>1</v>
      </c>
      <c r="I21" s="72">
        <f t="shared" si="1"/>
        <v>0.1111111111111111</v>
      </c>
      <c r="J21" s="42"/>
      <c r="K21" s="61">
        <v>1</v>
      </c>
      <c r="L21" s="72">
        <f t="shared" si="2"/>
        <v>0.1111111111111111</v>
      </c>
      <c r="M21" s="42"/>
      <c r="N21" s="61">
        <v>1</v>
      </c>
      <c r="O21" s="72">
        <f t="shared" si="3"/>
        <v>0.1111111111111111</v>
      </c>
      <c r="P21" s="42"/>
      <c r="Q21" s="61">
        <v>1</v>
      </c>
      <c r="R21" s="72">
        <f t="shared" si="4"/>
        <v>0.1111111111111111</v>
      </c>
      <c r="S21" s="42"/>
      <c r="T21" s="61">
        <v>1</v>
      </c>
      <c r="U21" s="72">
        <f t="shared" si="5"/>
        <v>0.1111111111111111</v>
      </c>
      <c r="V21" s="42"/>
      <c r="W21" s="61">
        <v>1</v>
      </c>
      <c r="X21" s="72">
        <f t="shared" si="6"/>
        <v>0.1111111111111111</v>
      </c>
      <c r="Y21" s="42"/>
      <c r="Z21" s="61">
        <v>1</v>
      </c>
      <c r="AA21" s="72">
        <f t="shared" si="7"/>
        <v>0.1111111111111111</v>
      </c>
      <c r="AB21" s="42"/>
      <c r="AC21" s="61">
        <v>1</v>
      </c>
      <c r="AD21" s="72">
        <f t="shared" si="8"/>
        <v>0.1111111111111111</v>
      </c>
      <c r="AE21" s="42"/>
      <c r="AF21" s="61">
        <v>1</v>
      </c>
      <c r="AG21" s="72">
        <f t="shared" si="9"/>
        <v>0.1111111111111111</v>
      </c>
      <c r="AH21" s="42"/>
      <c r="AI21" s="61">
        <v>1</v>
      </c>
      <c r="AJ21" s="72">
        <f t="shared" si="10"/>
        <v>0.1111111111111111</v>
      </c>
      <c r="AK21" s="42"/>
      <c r="AL21" s="61">
        <v>1</v>
      </c>
      <c r="AM21" s="72">
        <f t="shared" si="11"/>
        <v>0.1111111111111111</v>
      </c>
      <c r="AN21" s="42"/>
      <c r="AO21" s="42"/>
      <c r="AP21" s="67">
        <f t="shared" si="13"/>
        <v>12</v>
      </c>
      <c r="AQ21" s="69">
        <f t="shared" si="12"/>
        <v>0.1111111111111111</v>
      </c>
      <c r="AR21" s="42"/>
      <c r="AS21" s="42"/>
      <c r="AT21" s="42"/>
      <c r="AU21" s="43"/>
      <c r="AV21" s="43"/>
      <c r="AW21" s="43"/>
      <c r="AX21" s="43"/>
      <c r="AY21" s="43"/>
      <c r="AZ21" s="43"/>
      <c r="BA21" s="43"/>
      <c r="BB21" s="43"/>
      <c r="BC21" s="43"/>
    </row>
    <row r="22" spans="2:69" ht="13" thickBot="1">
      <c r="B22" s="40"/>
      <c r="C22" s="41"/>
      <c r="D22" s="2"/>
      <c r="E22" s="64"/>
      <c r="F22" s="86"/>
      <c r="G22" s="2"/>
      <c r="H22" s="61"/>
      <c r="I22" s="86"/>
      <c r="J22" s="2"/>
      <c r="K22" s="61"/>
      <c r="L22" s="86"/>
      <c r="M22" s="2"/>
      <c r="N22" s="61"/>
      <c r="O22" s="86"/>
      <c r="P22" s="2"/>
      <c r="Q22" s="61"/>
      <c r="R22" s="86"/>
      <c r="S22" s="2"/>
      <c r="T22" s="61"/>
      <c r="U22" s="86"/>
      <c r="V22" s="2"/>
      <c r="W22" s="61"/>
      <c r="X22" s="86"/>
      <c r="Y22" s="2"/>
      <c r="Z22" s="61"/>
      <c r="AA22" s="86"/>
      <c r="AB22" s="2"/>
      <c r="AC22" s="61"/>
      <c r="AD22" s="86"/>
      <c r="AE22" s="2"/>
      <c r="AF22" s="61"/>
      <c r="AG22" s="86"/>
      <c r="AH22" s="2"/>
      <c r="AI22" s="61"/>
      <c r="AJ22" s="86"/>
      <c r="AK22" s="2"/>
      <c r="AL22" s="61"/>
      <c r="AM22" s="86"/>
      <c r="AN22" s="2"/>
      <c r="AO22" s="2"/>
      <c r="AP22" s="67"/>
      <c r="AQ22" s="87"/>
      <c r="AR22" s="2"/>
      <c r="AS22" s="2"/>
      <c r="AT22" s="2"/>
    </row>
    <row r="23" spans="2:69" ht="14" thickTop="1" thickBot="1">
      <c r="B23" s="46">
        <v>7700</v>
      </c>
      <c r="C23" s="47" t="s">
        <v>43</v>
      </c>
      <c r="D23" s="48"/>
      <c r="E23" s="63">
        <f>SUM(E13:E22)</f>
        <v>9</v>
      </c>
      <c r="F23" s="49">
        <f>SUM(F13:F22)</f>
        <v>1.0000000000000002</v>
      </c>
      <c r="G23" s="48"/>
      <c r="H23" s="66">
        <f>SUM(H13:H22)</f>
        <v>9</v>
      </c>
      <c r="I23" s="49">
        <f>SUM(I13:I22)</f>
        <v>1.0000000000000002</v>
      </c>
      <c r="J23" s="48"/>
      <c r="K23" s="63">
        <f>SUM(K13:K22)</f>
        <v>9</v>
      </c>
      <c r="L23" s="49">
        <f>SUM(L13:L22)</f>
        <v>1.0000000000000002</v>
      </c>
      <c r="M23" s="48"/>
      <c r="N23" s="63">
        <f>SUM(N13:N22)</f>
        <v>9</v>
      </c>
      <c r="O23" s="49">
        <f>SUM(O13:O22)</f>
        <v>1.0000000000000002</v>
      </c>
      <c r="P23" s="48"/>
      <c r="Q23" s="63">
        <f>SUM(Q13:Q22)</f>
        <v>9</v>
      </c>
      <c r="R23" s="49">
        <f>SUM(R13:R22)</f>
        <v>1.0000000000000002</v>
      </c>
      <c r="S23" s="48"/>
      <c r="T23" s="63">
        <f>SUM(T13:T22)</f>
        <v>9</v>
      </c>
      <c r="U23" s="49">
        <f>SUM(U13:U22)</f>
        <v>1.0000000000000002</v>
      </c>
      <c r="V23" s="48"/>
      <c r="W23" s="63">
        <f>SUM(W13:W22)</f>
        <v>9</v>
      </c>
      <c r="X23" s="49">
        <f>SUM(X13:X22)</f>
        <v>1.0000000000000002</v>
      </c>
      <c r="Y23" s="48"/>
      <c r="Z23" s="63">
        <f>SUM(Z13:Z22)</f>
        <v>9</v>
      </c>
      <c r="AA23" s="49">
        <f>SUM(AA13:AA22)</f>
        <v>1.0000000000000002</v>
      </c>
      <c r="AB23" s="48"/>
      <c r="AC23" s="63">
        <f>SUM(AC13:AC22)</f>
        <v>9</v>
      </c>
      <c r="AD23" s="49">
        <f>SUM(AD13:AD22)</f>
        <v>1.0000000000000002</v>
      </c>
      <c r="AE23" s="48"/>
      <c r="AF23" s="63">
        <f>SUM(AF13:AF22)</f>
        <v>9</v>
      </c>
      <c r="AG23" s="49">
        <f>SUM(AG13:AG22)</f>
        <v>1.0000000000000002</v>
      </c>
      <c r="AH23" s="48"/>
      <c r="AI23" s="63">
        <f>SUM(AI13:AI22)</f>
        <v>9</v>
      </c>
      <c r="AJ23" s="49">
        <f>SUM(AJ13:AJ22)</f>
        <v>1.0000000000000002</v>
      </c>
      <c r="AK23" s="48"/>
      <c r="AL23" s="63">
        <f>SUM(AL13:AL22)</f>
        <v>9</v>
      </c>
      <c r="AM23" s="49">
        <f>SUM(AM13:AM22)</f>
        <v>1.0000000000000002</v>
      </c>
      <c r="AN23" s="48"/>
      <c r="AO23" s="48"/>
      <c r="AP23" s="63">
        <f>SUM(AP13:AP22)</f>
        <v>108</v>
      </c>
      <c r="AQ23" s="49">
        <f>SUM(AQ13:AQ22)</f>
        <v>1.0000000000000002</v>
      </c>
      <c r="AR23" s="48"/>
      <c r="AS23" s="48"/>
      <c r="AT23" s="48"/>
      <c r="AU23" s="28"/>
    </row>
    <row r="24" spans="2:69" ht="13" thickTop="1">
      <c r="D24"/>
      <c r="G24"/>
      <c r="J24"/>
      <c r="L24" s="70"/>
      <c r="M24"/>
      <c r="O24" s="70"/>
      <c r="P24"/>
      <c r="R24" s="70"/>
      <c r="S24"/>
      <c r="U24" s="70"/>
      <c r="V24"/>
      <c r="X24" s="70"/>
      <c r="Y24"/>
      <c r="AA24" s="70"/>
      <c r="AB24"/>
      <c r="AD24" s="70"/>
      <c r="AE24"/>
      <c r="AG24" s="70"/>
      <c r="AH24"/>
      <c r="AJ24" s="70"/>
      <c r="AK24"/>
      <c r="AM24" s="70"/>
      <c r="AN24"/>
      <c r="AO24"/>
      <c r="AQ24" s="70"/>
      <c r="AR24"/>
    </row>
    <row r="25" spans="2:69">
      <c r="D25"/>
      <c r="G25"/>
      <c r="J25"/>
      <c r="M25"/>
      <c r="P25"/>
      <c r="R25" s="70"/>
      <c r="S25"/>
      <c r="U25" s="70"/>
      <c r="V25"/>
      <c r="X25" s="70"/>
      <c r="Y25"/>
      <c r="AB25"/>
      <c r="AD25" s="70"/>
      <c r="AE25"/>
      <c r="AG25" s="70"/>
      <c r="AH25"/>
      <c r="AJ25" s="70"/>
      <c r="AK25"/>
      <c r="AM25" s="70"/>
      <c r="AN25"/>
      <c r="AO25"/>
      <c r="AR25"/>
    </row>
    <row r="26" spans="2:69">
      <c r="D26"/>
      <c r="G26"/>
      <c r="J26"/>
      <c r="M26"/>
      <c r="P26"/>
      <c r="S26"/>
      <c r="U26" s="70"/>
      <c r="V26"/>
      <c r="Y26"/>
      <c r="AB26"/>
      <c r="AE26"/>
      <c r="AG26" s="70"/>
      <c r="AH26"/>
      <c r="AJ26" s="70"/>
      <c r="AK26"/>
      <c r="AM26" s="70"/>
      <c r="AN26"/>
      <c r="AO26"/>
      <c r="AR26"/>
    </row>
    <row r="27" spans="2:69">
      <c r="C27" t="s">
        <v>0</v>
      </c>
      <c r="D27"/>
      <c r="E27" t="s">
        <v>0</v>
      </c>
      <c r="G27" t="s">
        <v>0</v>
      </c>
      <c r="H27" t="s">
        <v>0</v>
      </c>
      <c r="J27"/>
      <c r="M27"/>
      <c r="P27"/>
      <c r="S27"/>
      <c r="U27" s="70"/>
      <c r="V27"/>
      <c r="Y27"/>
      <c r="AB27"/>
      <c r="AE27"/>
      <c r="AG27" s="70"/>
      <c r="AH27"/>
      <c r="AJ27" s="70"/>
      <c r="AK27"/>
      <c r="AM27" s="70"/>
      <c r="AN27"/>
      <c r="AO27"/>
      <c r="AR27"/>
    </row>
    <row r="28" spans="2:69">
      <c r="D28"/>
      <c r="G28"/>
      <c r="H28" t="s">
        <v>0</v>
      </c>
      <c r="J28"/>
      <c r="M28"/>
      <c r="P28"/>
      <c r="S28"/>
      <c r="V28"/>
      <c r="Y28"/>
      <c r="AB28"/>
      <c r="AE28"/>
      <c r="AG28" s="70"/>
      <c r="AH28"/>
      <c r="AJ28" s="70"/>
      <c r="AK28"/>
      <c r="AM28" s="70"/>
      <c r="AN28"/>
      <c r="AO28"/>
      <c r="AR28"/>
    </row>
    <row r="29" spans="2:69">
      <c r="D29"/>
      <c r="G29"/>
      <c r="H29" t="s">
        <v>0</v>
      </c>
      <c r="J29"/>
      <c r="M29"/>
      <c r="P29"/>
      <c r="S29"/>
      <c r="V29"/>
      <c r="Y29"/>
      <c r="AB29"/>
      <c r="AE29"/>
      <c r="AH29"/>
      <c r="AK29"/>
      <c r="AM29" s="70"/>
      <c r="AN29"/>
      <c r="AO29"/>
      <c r="AR29"/>
    </row>
    <row r="30" spans="2:69">
      <c r="D30"/>
      <c r="G30"/>
      <c r="H30" t="s">
        <v>0</v>
      </c>
      <c r="J30"/>
      <c r="M30"/>
      <c r="P30"/>
      <c r="S30"/>
      <c r="V30"/>
      <c r="Y30"/>
      <c r="AB30"/>
      <c r="AE30"/>
      <c r="AH30"/>
      <c r="AK30"/>
      <c r="AN30"/>
      <c r="AO30"/>
      <c r="AR30"/>
      <c r="BB30" s="7"/>
      <c r="BC30" s="7"/>
      <c r="BD30" s="7"/>
      <c r="BE30" s="7"/>
      <c r="BF30" s="7"/>
      <c r="BG30" s="7"/>
      <c r="BH30" s="7"/>
      <c r="BI30" s="7"/>
      <c r="BJ30" s="7"/>
      <c r="BK30" s="7"/>
      <c r="BL30" s="7"/>
      <c r="BM30" s="7"/>
      <c r="BN30" s="7"/>
      <c r="BO30" s="7"/>
      <c r="BP30" s="7"/>
      <c r="BQ30" s="7"/>
    </row>
    <row r="31" spans="2:69">
      <c r="D31"/>
      <c r="G31"/>
      <c r="H31" t="s">
        <v>0</v>
      </c>
      <c r="J31"/>
      <c r="M31"/>
      <c r="P31"/>
      <c r="S31"/>
      <c r="V31"/>
      <c r="Y31"/>
      <c r="AB31"/>
      <c r="AE31"/>
      <c r="AH31"/>
      <c r="AK31"/>
      <c r="AN31"/>
      <c r="AO31"/>
      <c r="AR31"/>
    </row>
    <row r="32" spans="2:69">
      <c r="D32"/>
      <c r="G32"/>
      <c r="H32" t="s">
        <v>0</v>
      </c>
      <c r="J32"/>
      <c r="M32"/>
      <c r="P32"/>
      <c r="S32"/>
      <c r="V32"/>
      <c r="Y32"/>
      <c r="AB32"/>
      <c r="AE32"/>
      <c r="AH32"/>
      <c r="AK32"/>
      <c r="AN32"/>
      <c r="AO32"/>
      <c r="AR32"/>
    </row>
    <row r="33" spans="2:46">
      <c r="D33"/>
      <c r="G33"/>
      <c r="J33"/>
      <c r="M33"/>
      <c r="P33"/>
      <c r="S33"/>
      <c r="V33"/>
      <c r="Y33"/>
      <c r="AB33"/>
      <c r="AE33"/>
      <c r="AH33"/>
      <c r="AK33"/>
      <c r="AN33"/>
      <c r="AO33"/>
      <c r="AR33"/>
    </row>
    <row r="34" spans="2:46">
      <c r="D34"/>
      <c r="G34"/>
      <c r="J34"/>
      <c r="M34"/>
      <c r="P34"/>
      <c r="S34"/>
      <c r="V34"/>
      <c r="Y34"/>
      <c r="AB34"/>
      <c r="AE34"/>
      <c r="AH34"/>
      <c r="AK34"/>
      <c r="AN34"/>
      <c r="AO34"/>
      <c r="AR34"/>
    </row>
    <row r="35" spans="2:46">
      <c r="D35"/>
      <c r="G35"/>
      <c r="J35"/>
      <c r="M35"/>
      <c r="P35"/>
      <c r="S35"/>
      <c r="V35"/>
      <c r="Y35"/>
      <c r="AB35"/>
      <c r="AE35"/>
      <c r="AH35"/>
      <c r="AK35"/>
      <c r="AN35"/>
      <c r="AO35"/>
      <c r="AR35"/>
    </row>
    <row r="36" spans="2:46">
      <c r="D36"/>
      <c r="G36"/>
      <c r="J36"/>
      <c r="M36"/>
      <c r="P36"/>
      <c r="S36"/>
      <c r="V36"/>
      <c r="Y36"/>
      <c r="AB36"/>
      <c r="AE36"/>
      <c r="AH36"/>
      <c r="AK36"/>
      <c r="AN36"/>
      <c r="AO36"/>
      <c r="AR36"/>
    </row>
    <row r="37" spans="2:46">
      <c r="D37"/>
      <c r="G37"/>
      <c r="J37"/>
      <c r="M37"/>
      <c r="P37"/>
      <c r="S37"/>
      <c r="V37"/>
      <c r="Y37"/>
      <c r="AB37"/>
      <c r="AE37"/>
      <c r="AH37"/>
      <c r="AK37"/>
      <c r="AN37"/>
      <c r="AO37"/>
      <c r="AR37"/>
    </row>
    <row r="38" spans="2:46">
      <c r="D38"/>
      <c r="G38"/>
      <c r="J38"/>
      <c r="M38"/>
      <c r="P38"/>
      <c r="S38"/>
      <c r="V38"/>
      <c r="Y38"/>
      <c r="AB38"/>
      <c r="AE38"/>
      <c r="AH38"/>
      <c r="AK38"/>
      <c r="AN38"/>
      <c r="AO38"/>
      <c r="AR38"/>
    </row>
    <row r="39" spans="2:46">
      <c r="D39"/>
      <c r="G39"/>
      <c r="J39"/>
      <c r="M39"/>
      <c r="P39"/>
      <c r="S39"/>
      <c r="V39"/>
      <c r="Y39"/>
      <c r="AB39"/>
      <c r="AE39"/>
      <c r="AH39"/>
      <c r="AK39"/>
      <c r="AN39"/>
      <c r="AO39"/>
      <c r="AR39"/>
    </row>
    <row r="40" spans="2:46">
      <c r="D40"/>
      <c r="G40"/>
      <c r="J40"/>
      <c r="M40"/>
      <c r="P40"/>
      <c r="S40"/>
      <c r="V40"/>
      <c r="Y40"/>
      <c r="AB40"/>
      <c r="AE40"/>
      <c r="AH40"/>
      <c r="AK40"/>
      <c r="AN40"/>
      <c r="AO40"/>
      <c r="AR40"/>
    </row>
    <row r="41" spans="2:46">
      <c r="D41"/>
      <c r="G41"/>
      <c r="J41"/>
      <c r="M41"/>
      <c r="P41"/>
      <c r="S41"/>
      <c r="V41"/>
      <c r="Y41"/>
      <c r="AB41"/>
      <c r="AE41"/>
      <c r="AH41"/>
      <c r="AK41"/>
      <c r="AN41"/>
      <c r="AO41"/>
      <c r="AR41"/>
    </row>
    <row r="42" spans="2:46">
      <c r="B42" s="50"/>
      <c r="C42" s="50"/>
      <c r="D42" s="2"/>
      <c r="E42" s="50"/>
      <c r="F42" s="50"/>
      <c r="G42" s="2"/>
      <c r="H42" s="51"/>
      <c r="I42" s="50"/>
      <c r="J42" s="2"/>
      <c r="K42" s="50"/>
      <c r="L42" s="50"/>
      <c r="M42" s="2"/>
      <c r="N42" s="50"/>
      <c r="O42" s="50"/>
      <c r="P42" s="2"/>
      <c r="Q42" s="50"/>
      <c r="R42" s="50"/>
      <c r="S42" s="2"/>
      <c r="T42" s="50"/>
      <c r="U42" s="50"/>
      <c r="V42" s="2"/>
      <c r="W42" s="50"/>
      <c r="X42" s="50"/>
      <c r="Y42" s="2"/>
      <c r="Z42" s="50"/>
      <c r="AA42" s="50"/>
      <c r="AB42" s="2"/>
      <c r="AC42" s="50"/>
      <c r="AD42" s="50"/>
      <c r="AE42" s="2"/>
      <c r="AF42" s="50"/>
      <c r="AG42" s="50"/>
      <c r="AH42" s="2"/>
      <c r="AI42" s="50"/>
      <c r="AJ42" s="50"/>
      <c r="AK42" s="2"/>
      <c r="AL42" s="50"/>
      <c r="AM42" s="50"/>
      <c r="AN42" s="2"/>
      <c r="AO42" s="2"/>
      <c r="AP42" s="50"/>
      <c r="AQ42" s="50"/>
      <c r="AR42" s="2"/>
      <c r="AS42" s="50"/>
      <c r="AT42" s="50"/>
    </row>
  </sheetData>
  <mergeCells count="3">
    <mergeCell ref="B2:C2"/>
    <mergeCell ref="B3:C3"/>
    <mergeCell ref="B4:C4"/>
  </mergeCell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Services publics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Latour</dc:creator>
  <cp:lastModifiedBy>Christian Latour</cp:lastModifiedBy>
  <dcterms:created xsi:type="dcterms:W3CDTF">2017-09-29T11:46:09Z</dcterms:created>
  <dcterms:modified xsi:type="dcterms:W3CDTF">2017-10-06T15:12:10Z</dcterms:modified>
</cp:coreProperties>
</file>