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Hiver 2024/Finance gaganante (430-853-ME)/VOTRE RESTO INC./"/>
    </mc:Choice>
  </mc:AlternateContent>
  <xr:revisionPtr revIDLastSave="0" documentId="8_{A43F240B-1C94-E941-B957-A6708BBCB8D9}" xr6:coauthVersionLast="47" xr6:coauthVersionMax="47" xr10:uidLastSave="{00000000-0000-0000-0000-000000000000}"/>
  <bookViews>
    <workbookView xWindow="920" yWindow="500" windowWidth="36260" windowHeight="19340" tabRatio="500" xr2:uid="{00000000-000D-0000-FFFF-FFFF00000000}"/>
  </bookViews>
  <sheets>
    <sheet name="Planification hebdomadaire A" sheetId="1" r:id="rId1"/>
    <sheet name="Formule pour le calcul D" sheetId="3" r:id="rId2"/>
  </sheets>
  <definedNames>
    <definedName name="image1" localSheetId="1">#REF!</definedName>
    <definedName name="image1">#REF!</definedName>
    <definedName name="image2" localSheetId="1">#REF!</definedName>
    <definedName name="imag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3" l="1"/>
  <c r="E3" i="1"/>
  <c r="F3" i="1" s="1"/>
  <c r="I17" i="3"/>
  <c r="F17" i="3"/>
  <c r="D17" i="3"/>
  <c r="F15" i="3"/>
  <c r="D15" i="3"/>
  <c r="K7" i="3"/>
  <c r="I7" i="3"/>
  <c r="K10" i="1"/>
  <c r="K11" i="1"/>
  <c r="K12" i="1"/>
  <c r="K13" i="1"/>
  <c r="K14" i="1"/>
  <c r="K9" i="1"/>
  <c r="K8" i="1"/>
  <c r="J15" i="1"/>
  <c r="J5" i="1" s="1"/>
  <c r="I15" i="1"/>
  <c r="I5" i="1" s="1"/>
  <c r="H15" i="1"/>
  <c r="H5" i="1" s="1"/>
  <c r="G15" i="1"/>
  <c r="G5" i="1" s="1"/>
  <c r="F15" i="1"/>
  <c r="F5" i="1" s="1"/>
  <c r="E15" i="1"/>
  <c r="E4" i="1" s="1"/>
  <c r="D15" i="1"/>
  <c r="D4" i="1" s="1"/>
  <c r="E5" i="1" l="1"/>
  <c r="K15" i="1"/>
  <c r="F8" i="3" s="1"/>
  <c r="D8" i="3" s="1"/>
  <c r="D5" i="1"/>
  <c r="G3" i="1"/>
  <c r="H3" i="1" s="1"/>
  <c r="I3" i="1" s="1"/>
  <c r="J3" i="1" s="1"/>
  <c r="F18" i="3"/>
  <c r="D18" i="3" s="1"/>
  <c r="G4" i="1"/>
  <c r="H4" i="1"/>
  <c r="F4" i="1"/>
  <c r="I4" i="1"/>
  <c r="J4" i="1"/>
  <c r="K5" i="1" l="1"/>
  <c r="K3" i="1"/>
  <c r="K4" i="1" s="1"/>
</calcChain>
</file>

<file path=xl/sharedStrings.xml><?xml version="1.0" encoding="utf-8"?>
<sst xmlns="http://schemas.openxmlformats.org/spreadsheetml/2006/main" count="61" uniqueCount="41">
  <si>
    <t>Nombre de places</t>
  </si>
  <si>
    <t>Nombre de clients par place par jour</t>
  </si>
  <si>
    <t>Planification journalière</t>
  </si>
  <si>
    <t>6 h à 9 h 30</t>
  </si>
  <si>
    <t>9 h 30 à 11 h 30</t>
  </si>
  <si>
    <t>11 h 30 à 14 h 30</t>
  </si>
  <si>
    <t>14 h 30 à 17 h</t>
  </si>
  <si>
    <t>17 h à 19 h</t>
  </si>
  <si>
    <t>19 h à 23 h</t>
  </si>
  <si>
    <t>23 h à 6 h</t>
  </si>
  <si>
    <t>Total</t>
  </si>
  <si>
    <t>Semaine</t>
  </si>
  <si>
    <t>[</t>
  </si>
  <si>
    <t>=</t>
  </si>
  <si>
    <t>x</t>
  </si>
  <si>
    <t>(</t>
  </si>
  <si>
    <t>Um/A</t>
  </si>
  <si>
    <t>PmO</t>
  </si>
  <si>
    <t>)</t>
  </si>
  <si>
    <t>A</t>
  </si>
  <si>
    <t xml:space="preserve"> </t>
  </si>
  <si>
    <t>D</t>
  </si>
  <si>
    <t>]</t>
  </si>
  <si>
    <t>Dm/A</t>
  </si>
  <si>
    <t>Demande hebdomadaire</t>
  </si>
  <si>
    <t>Achalandage hebdomadaire</t>
  </si>
  <si>
    <t>D = la demande totale des acheteurs pour une période donnée, ce qui correspond aux revenus d’une entreprise de restauration alimentaire pour une période donnée</t>
  </si>
  <si>
    <t>A = le nombre d’acheteurs durant cette période (l’achalandage) </t>
  </si>
  <si>
    <t>Um/A = le nombre moyen d’unités de produits achetés par les acheteurs durant cette période </t>
  </si>
  <si>
    <t>En utilisant la formule de base on comprend que : D ÷ A = (Um/A x PmD) et D ÷ A = Dm/A</t>
  </si>
  <si>
    <t>Dm/A = la demande moyenne par acheteur [la demande moyenne par acheteur (Dm/A) est souvent nommée par les différends utilisateurs, la facture moyenne par client (Fm/C)]</t>
  </si>
  <si>
    <t>PmO = le prix moyen des produits offerts sur la carte de l’entreprise durant cette période</t>
  </si>
  <si>
    <t>Taux d'occupation</t>
  </si>
  <si>
    <t>Lundi</t>
  </si>
  <si>
    <t>Mardi</t>
  </si>
  <si>
    <t>Mercredi</t>
  </si>
  <si>
    <t>Jeudi</t>
  </si>
  <si>
    <t>Vendredi</t>
  </si>
  <si>
    <t>Samedi</t>
  </si>
  <si>
    <t>Dimanche</t>
  </si>
  <si>
    <t>Note : La présence du client est comptabilisée lors de l’ouverture de la 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</si>
</sst>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_);\(&quot;$&quot;#,##0.00\)"/>
    <numFmt numFmtId="165" formatCode="_(&quot;$&quot;* #,##0.00_);_(&quot;$&quot;* \(#,##0.00\);_(&quot;$&quot;* &quot;-&quot;??_);_(@_)"/>
    <numFmt numFmtId="166" formatCode="0.0"/>
    <numFmt numFmtId="167" formatCode="_ * #,##0.00_)\ [$€-1]_ ;_ * \(#,##0.00\)\ [$€-1]_ ;_ * &quot;-&quot;??_)\ [$€-1]_ "/>
    <numFmt numFmtId="168" formatCode="_-* #,##0.00\ &quot;$&quot;_-;_-* #,##0.00\ &quot;$&quot;\-;_-* &quot;-&quot;??\ &quot;$&quot;_-;_-@_-"/>
    <numFmt numFmtId="169" formatCode="[$-F800]dddd\,\ mmmm\ dd\,\ yyyy"/>
    <numFmt numFmtId="170" formatCode="#,##0.0_);\(#,##0.0\)"/>
  </numFmts>
  <fonts count="35" x14ac:knownFonts="1">
    <font>
      <sz val="10"/>
      <name val="Arial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rgb="FF0000FF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sz val="16"/>
      <color rgb="FFD9D9D9"/>
      <name val="Arial"/>
      <family val="2"/>
    </font>
    <font>
      <b/>
      <u val="singleAccounting"/>
      <sz val="16"/>
      <color theme="0"/>
      <name val="Arial"/>
      <family val="2"/>
    </font>
    <font>
      <i/>
      <sz val="11"/>
      <color indexed="45"/>
      <name val="Arial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1"/>
      <name val="Calibri"/>
      <family val="2"/>
      <scheme val="minor"/>
    </font>
    <font>
      <b/>
      <u/>
      <sz val="16"/>
      <color theme="0"/>
      <name val="Arial"/>
      <family val="2"/>
    </font>
    <font>
      <b/>
      <sz val="8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sz val="14"/>
      <color rgb="FF333333"/>
      <name val="Verdana"/>
      <family val="2"/>
    </font>
    <font>
      <b/>
      <sz val="14"/>
      <name val="Verdana"/>
      <family val="2"/>
    </font>
    <font>
      <b/>
      <u val="double"/>
      <sz val="16"/>
      <color theme="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73">
    <xf numFmtId="0" fontId="0" fillId="0" borderId="0"/>
    <xf numFmtId="49" fontId="11" fillId="0" borderId="0">
      <alignment horizontal="left" vertical="top"/>
    </xf>
    <xf numFmtId="0" fontId="3" fillId="6" borderId="20" applyNumberFormat="0" applyFont="0" applyAlignment="0" applyProtection="0"/>
    <xf numFmtId="167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37" fontId="5" fillId="3" borderId="3" xfId="0" applyNumberFormat="1" applyFont="1" applyFill="1" applyBorder="1" applyAlignment="1" applyProtection="1">
      <alignment horizontal="center"/>
      <protection locked="0"/>
    </xf>
    <xf numFmtId="166" fontId="4" fillId="2" borderId="3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166" fontId="23" fillId="2" borderId="3" xfId="0" applyNumberFormat="1" applyFont="1" applyFill="1" applyBorder="1" applyAlignment="1">
      <alignment horizontal="center"/>
    </xf>
    <xf numFmtId="15" fontId="5" fillId="2" borderId="5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0" fillId="2" borderId="17" xfId="0" applyFill="1" applyBorder="1"/>
    <xf numFmtId="0" fontId="0" fillId="2" borderId="18" xfId="0" applyFill="1" applyBorder="1"/>
    <xf numFmtId="0" fontId="6" fillId="2" borderId="19" xfId="0" applyFont="1" applyFill="1" applyBorder="1"/>
    <xf numFmtId="169" fontId="5" fillId="3" borderId="5" xfId="0" applyNumberFormat="1" applyFont="1" applyFill="1" applyBorder="1" applyAlignment="1" applyProtection="1">
      <alignment horizontal="center"/>
      <protection locked="0"/>
    </xf>
    <xf numFmtId="37" fontId="5" fillId="3" borderId="8" xfId="0" applyNumberFormat="1" applyFont="1" applyFill="1" applyBorder="1" applyAlignment="1" applyProtection="1">
      <alignment horizontal="center"/>
      <protection locked="0"/>
    </xf>
    <xf numFmtId="37" fontId="5" fillId="3" borderId="11" xfId="0" applyNumberFormat="1" applyFont="1" applyFill="1" applyBorder="1" applyAlignment="1" applyProtection="1">
      <alignment horizontal="center"/>
      <protection locked="0"/>
    </xf>
    <xf numFmtId="37" fontId="5" fillId="3" borderId="14" xfId="0" applyNumberFormat="1" applyFont="1" applyFill="1" applyBorder="1" applyAlignment="1" applyProtection="1">
      <alignment horizontal="center"/>
      <protection locked="0"/>
    </xf>
    <xf numFmtId="37" fontId="10" fillId="2" borderId="5" xfId="0" applyNumberFormat="1" applyFont="1" applyFill="1" applyBorder="1" applyAlignment="1">
      <alignment horizontal="center"/>
    </xf>
    <xf numFmtId="0" fontId="3" fillId="0" borderId="0" xfId="8"/>
    <xf numFmtId="0" fontId="3" fillId="0" borderId="25" xfId="8" applyBorder="1"/>
    <xf numFmtId="0" fontId="3" fillId="0" borderId="26" xfId="8" applyBorder="1"/>
    <xf numFmtId="0" fontId="3" fillId="0" borderId="27" xfId="8" applyBorder="1"/>
    <xf numFmtId="0" fontId="1" fillId="0" borderId="0" xfId="72"/>
    <xf numFmtId="0" fontId="25" fillId="0" borderId="0" xfId="72" applyFont="1" applyAlignment="1">
      <alignment horizontal="center"/>
    </xf>
    <xf numFmtId="0" fontId="26" fillId="0" borderId="0" xfId="72" applyFont="1" applyAlignment="1">
      <alignment horizontal="center"/>
    </xf>
    <xf numFmtId="0" fontId="29" fillId="0" borderId="0" xfId="72" applyFont="1" applyAlignment="1">
      <alignment horizontal="center"/>
    </xf>
    <xf numFmtId="0" fontId="1" fillId="0" borderId="0" xfId="72" applyAlignment="1">
      <alignment horizontal="center"/>
    </xf>
    <xf numFmtId="164" fontId="22" fillId="9" borderId="0" xfId="72" applyNumberFormat="1" applyFont="1" applyFill="1" applyAlignment="1">
      <alignment horizontal="center"/>
    </xf>
    <xf numFmtId="3" fontId="22" fillId="9" borderId="0" xfId="72" applyNumberFormat="1" applyFont="1" applyFill="1" applyAlignment="1">
      <alignment horizontal="center"/>
    </xf>
    <xf numFmtId="170" fontId="27" fillId="9" borderId="0" xfId="72" applyNumberFormat="1" applyFont="1" applyFill="1" applyAlignment="1" applyProtection="1">
      <alignment horizontal="center"/>
      <protection locked="0"/>
    </xf>
    <xf numFmtId="164" fontId="27" fillId="9" borderId="0" xfId="72" applyNumberFormat="1" applyFont="1" applyFill="1" applyAlignment="1" applyProtection="1">
      <alignment horizontal="center"/>
      <protection locked="0"/>
    </xf>
    <xf numFmtId="0" fontId="3" fillId="0" borderId="17" xfId="8" applyBorder="1"/>
    <xf numFmtId="0" fontId="3" fillId="0" borderId="18" xfId="8" applyBorder="1"/>
    <xf numFmtId="0" fontId="3" fillId="0" borderId="19" xfId="8" applyBorder="1"/>
    <xf numFmtId="0" fontId="22" fillId="0" borderId="0" xfId="72" applyFont="1" applyAlignment="1">
      <alignment horizontal="center"/>
    </xf>
    <xf numFmtId="0" fontId="31" fillId="0" borderId="0" xfId="8" applyFont="1"/>
    <xf numFmtId="0" fontId="32" fillId="0" borderId="0" xfId="8" applyFont="1"/>
    <xf numFmtId="0" fontId="28" fillId="0" borderId="0" xfId="8" applyFont="1"/>
    <xf numFmtId="10" fontId="4" fillId="2" borderId="3" xfId="0" applyNumberFormat="1" applyFont="1" applyFill="1" applyBorder="1" applyAlignment="1">
      <alignment horizontal="center"/>
    </xf>
    <xf numFmtId="15" fontId="23" fillId="2" borderId="5" xfId="0" applyNumberFormat="1" applyFont="1" applyFill="1" applyBorder="1" applyAlignment="1">
      <alignment horizontal="center"/>
    </xf>
    <xf numFmtId="37" fontId="33" fillId="2" borderId="5" xfId="0" applyNumberFormat="1" applyFont="1" applyFill="1" applyBorder="1" applyAlignment="1">
      <alignment horizontal="center"/>
    </xf>
    <xf numFmtId="10" fontId="33" fillId="2" borderId="3" xfId="0" applyNumberFormat="1" applyFont="1" applyFill="1" applyBorder="1" applyAlignment="1">
      <alignment horizontal="center"/>
    </xf>
    <xf numFmtId="37" fontId="23" fillId="2" borderId="3" xfId="0" applyNumberFormat="1" applyFont="1" applyFill="1" applyBorder="1" applyAlignment="1">
      <alignment horizontal="center"/>
    </xf>
    <xf numFmtId="37" fontId="23" fillId="2" borderId="8" xfId="0" applyNumberFormat="1" applyFont="1" applyFill="1" applyBorder="1" applyAlignment="1">
      <alignment horizontal="center"/>
    </xf>
    <xf numFmtId="37" fontId="23" fillId="2" borderId="1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vertical="center" wrapText="1"/>
    </xf>
    <xf numFmtId="0" fontId="0" fillId="0" borderId="26" xfId="0" applyBorder="1" applyAlignment="1">
      <alignment wrapText="1"/>
    </xf>
    <xf numFmtId="49" fontId="4" fillId="2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vertical="center" wrapText="1"/>
    </xf>
    <xf numFmtId="0" fontId="24" fillId="0" borderId="28" xfId="72" applyFont="1" applyBorder="1" applyAlignment="1">
      <alignment horizontal="center" vertical="center" wrapText="1"/>
    </xf>
    <xf numFmtId="0" fontId="1" fillId="0" borderId="28" xfId="72" applyBorder="1" applyAlignment="1">
      <alignment horizontal="center" vertical="center" wrapText="1"/>
    </xf>
    <xf numFmtId="0" fontId="24" fillId="0" borderId="29" xfId="72" applyFont="1" applyBorder="1" applyAlignment="1">
      <alignment horizontal="center" vertical="center" wrapText="1"/>
    </xf>
    <xf numFmtId="0" fontId="1" fillId="0" borderId="29" xfId="72" applyBorder="1" applyAlignment="1">
      <alignment horizontal="center" vertical="center" wrapText="1"/>
    </xf>
    <xf numFmtId="0" fontId="25" fillId="0" borderId="0" xfId="72" applyFont="1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0" fontId="29" fillId="0" borderId="0" xfId="72" applyFont="1" applyAlignment="1">
      <alignment horizontal="center" vertical="center" wrapText="1"/>
    </xf>
    <xf numFmtId="0" fontId="30" fillId="0" borderId="0" xfId="8" applyFont="1" applyAlignment="1">
      <alignment horizontal="center" vertical="center" wrapText="1"/>
    </xf>
    <xf numFmtId="164" fontId="22" fillId="9" borderId="0" xfId="72" applyNumberFormat="1" applyFont="1" applyFill="1" applyAlignment="1">
      <alignment horizontal="center" vertical="center" wrapText="1"/>
    </xf>
    <xf numFmtId="164" fontId="34" fillId="0" borderId="0" xfId="8" applyNumberFormat="1" applyFont="1" applyAlignment="1">
      <alignment horizontal="center" vertical="center" wrapText="1"/>
    </xf>
  </cellXfs>
  <cellStyles count="73">
    <cellStyle name="48_description" xfId="1" xr:uid="{00000000-0005-0000-0000-000000000000}"/>
    <cellStyle name="Commentaire" xfId="2" xr:uid="{00000000-0005-0000-0000-000001000000}"/>
    <cellStyle name="Euro" xfId="3" xr:uid="{00000000-0005-0000-0000-000002000000}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 2" xfId="4" xr:uid="{00000000-0005-0000-0000-00001D000000}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Monétaire 2" xfId="5" xr:uid="{00000000-0005-0000-0000-000038000000}"/>
    <cellStyle name="Monétaire 2 2" xfId="6" xr:uid="{00000000-0005-0000-0000-000039000000}"/>
    <cellStyle name="Monétaire 3" xfId="7" xr:uid="{00000000-0005-0000-0000-00003A000000}"/>
    <cellStyle name="Normal" xfId="0" builtinId="0"/>
    <cellStyle name="Normal 2" xfId="8" xr:uid="{00000000-0005-0000-0000-00003C000000}"/>
    <cellStyle name="Normal 2 2" xfId="9" xr:uid="{00000000-0005-0000-0000-00003D000000}"/>
    <cellStyle name="Normal 2 2 2" xfId="10" xr:uid="{00000000-0005-0000-0000-00003E000000}"/>
    <cellStyle name="Normal 3" xfId="11" xr:uid="{00000000-0005-0000-0000-00003F000000}"/>
    <cellStyle name="Normal 3 2" xfId="72" xr:uid="{00300B57-E33C-9547-B67A-F3B2FAEA60ED}"/>
    <cellStyle name="Pourcentage 2" xfId="12" xr:uid="{00000000-0005-0000-0000-000040000000}"/>
    <cellStyle name="Satisfaisant" xfId="13" xr:uid="{00000000-0005-0000-0000-000041000000}"/>
    <cellStyle name="Titre" xfId="14" xr:uid="{00000000-0005-0000-0000-000042000000}"/>
    <cellStyle name="Titre 1" xfId="15" xr:uid="{00000000-0005-0000-0000-000043000000}"/>
    <cellStyle name="Titre 2" xfId="16" xr:uid="{00000000-0005-0000-0000-000044000000}"/>
    <cellStyle name="Titre 3" xfId="17" xr:uid="{00000000-0005-0000-0000-000045000000}"/>
    <cellStyle name="Titre 4" xfId="18" xr:uid="{00000000-0005-0000-0000-000046000000}"/>
    <cellStyle name="Vérification" xfId="19" xr:uid="{00000000-0005-0000-0000-00004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K21"/>
  <sheetViews>
    <sheetView tabSelected="1" workbookViewId="0"/>
  </sheetViews>
  <sheetFormatPr baseColWidth="10" defaultRowHeight="13" x14ac:dyDescent="0.15"/>
  <cols>
    <col min="1" max="1" width="4.5" customWidth="1"/>
    <col min="2" max="2" width="11" bestFit="1" customWidth="1"/>
    <col min="3" max="3" width="41" customWidth="1"/>
    <col min="4" max="4" width="29.1640625" bestFit="1" customWidth="1"/>
    <col min="5" max="5" width="32.6640625" customWidth="1"/>
    <col min="6" max="6" width="38.1640625" customWidth="1"/>
    <col min="7" max="7" width="34" customWidth="1"/>
    <col min="8" max="8" width="38.33203125" customWidth="1"/>
    <col min="9" max="9" width="36.5" customWidth="1"/>
    <col min="10" max="10" width="39.83203125" customWidth="1"/>
    <col min="11" max="11" width="25.6640625" customWidth="1"/>
  </cols>
  <sheetData>
    <row r="2" spans="2:11" ht="14" thickBot="1" x14ac:dyDescent="0.2"/>
    <row r="3" spans="2:11" ht="23" customHeight="1" thickTop="1" thickBot="1" x14ac:dyDescent="0.25">
      <c r="B3" s="50" t="s">
        <v>0</v>
      </c>
      <c r="C3" s="51"/>
      <c r="D3" s="1">
        <v>70</v>
      </c>
      <c r="E3" s="1">
        <f t="shared" ref="E3:J3" si="0">+D3</f>
        <v>70</v>
      </c>
      <c r="F3" s="1">
        <f t="shared" si="0"/>
        <v>70</v>
      </c>
      <c r="G3" s="1">
        <f t="shared" si="0"/>
        <v>70</v>
      </c>
      <c r="H3" s="1">
        <f t="shared" si="0"/>
        <v>70</v>
      </c>
      <c r="I3" s="1">
        <f t="shared" si="0"/>
        <v>70</v>
      </c>
      <c r="J3" s="1">
        <f t="shared" si="0"/>
        <v>70</v>
      </c>
      <c r="K3" s="47">
        <f>+SUM(D3:J3)</f>
        <v>490</v>
      </c>
    </row>
    <row r="4" spans="2:11" ht="23" customHeight="1" thickTop="1" thickBot="1" x14ac:dyDescent="0.25">
      <c r="B4" s="50" t="s">
        <v>1</v>
      </c>
      <c r="C4" s="52"/>
      <c r="D4" s="2">
        <f t="shared" ref="D4:J4" si="1">+D15/D3</f>
        <v>1.1000000000000001</v>
      </c>
      <c r="E4" s="2">
        <f t="shared" si="1"/>
        <v>1.1000000000000001</v>
      </c>
      <c r="F4" s="2">
        <f t="shared" si="1"/>
        <v>1.1000000000000001</v>
      </c>
      <c r="G4" s="2">
        <f t="shared" si="1"/>
        <v>1.1000000000000001</v>
      </c>
      <c r="H4" s="2">
        <f t="shared" si="1"/>
        <v>1.1000000000000001</v>
      </c>
      <c r="I4" s="2">
        <f t="shared" si="1"/>
        <v>1.1000000000000001</v>
      </c>
      <c r="J4" s="2">
        <f t="shared" si="1"/>
        <v>1.1000000000000001</v>
      </c>
      <c r="K4" s="9">
        <f>+K15/K3</f>
        <v>1.1000000000000001</v>
      </c>
    </row>
    <row r="5" spans="2:11" ht="23" customHeight="1" thickTop="1" thickBot="1" x14ac:dyDescent="0.25">
      <c r="B5" s="50" t="s">
        <v>32</v>
      </c>
      <c r="C5" s="55"/>
      <c r="D5" s="43">
        <f t="shared" ref="D5:K5" si="2">+D15/D3</f>
        <v>1.1000000000000001</v>
      </c>
      <c r="E5" s="43">
        <f t="shared" si="2"/>
        <v>1.1000000000000001</v>
      </c>
      <c r="F5" s="43">
        <f t="shared" si="2"/>
        <v>1.1000000000000001</v>
      </c>
      <c r="G5" s="43">
        <f t="shared" si="2"/>
        <v>1.1000000000000001</v>
      </c>
      <c r="H5" s="43">
        <f t="shared" si="2"/>
        <v>1.1000000000000001</v>
      </c>
      <c r="I5" s="43">
        <f t="shared" si="2"/>
        <v>1.1000000000000001</v>
      </c>
      <c r="J5" s="43">
        <f t="shared" si="2"/>
        <v>1.1000000000000001</v>
      </c>
      <c r="K5" s="46">
        <f t="shared" si="2"/>
        <v>1.1000000000000001</v>
      </c>
    </row>
    <row r="6" spans="2:11" ht="23" customHeight="1" thickTop="1" thickBot="1" x14ac:dyDescent="0.25">
      <c r="B6" s="53" t="s">
        <v>2</v>
      </c>
      <c r="C6" s="54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18" t="s">
        <v>38</v>
      </c>
      <c r="J6" s="18" t="s">
        <v>39</v>
      </c>
      <c r="K6" s="44" t="s">
        <v>11</v>
      </c>
    </row>
    <row r="7" spans="2:11" ht="23" customHeight="1" thickTop="1" thickBot="1" x14ac:dyDescent="0.25">
      <c r="B7" s="11"/>
      <c r="C7" s="12"/>
      <c r="D7" s="10"/>
      <c r="E7" s="10"/>
      <c r="F7" s="10"/>
      <c r="G7" s="10"/>
      <c r="H7" s="10"/>
      <c r="I7" s="10"/>
      <c r="J7" s="10"/>
      <c r="K7" s="10"/>
    </row>
    <row r="8" spans="2:11" ht="22" thickTop="1" x14ac:dyDescent="0.2">
      <c r="B8" s="3">
        <v>1</v>
      </c>
      <c r="C8" s="4" t="s">
        <v>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48">
        <f>+SUM(D8:J8)</f>
        <v>0</v>
      </c>
    </row>
    <row r="9" spans="2:11" ht="21" x14ac:dyDescent="0.2">
      <c r="B9" s="5">
        <v>2</v>
      </c>
      <c r="C9" s="6" t="s">
        <v>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49">
        <f>+SUM(D9:J9)</f>
        <v>0</v>
      </c>
    </row>
    <row r="10" spans="2:11" ht="21" x14ac:dyDescent="0.2">
      <c r="B10" s="5">
        <v>3</v>
      </c>
      <c r="C10" s="6" t="s">
        <v>5</v>
      </c>
      <c r="D10" s="20">
        <v>40</v>
      </c>
      <c r="E10" s="20">
        <v>46</v>
      </c>
      <c r="F10" s="20">
        <v>47</v>
      </c>
      <c r="G10" s="20">
        <v>40</v>
      </c>
      <c r="H10" s="20">
        <v>40</v>
      </c>
      <c r="I10" s="20">
        <v>40</v>
      </c>
      <c r="J10" s="20">
        <v>40</v>
      </c>
      <c r="K10" s="49">
        <f t="shared" ref="K10:K14" si="3">+SUM(D10:J10)</f>
        <v>293</v>
      </c>
    </row>
    <row r="11" spans="2:11" ht="21" x14ac:dyDescent="0.2">
      <c r="B11" s="5">
        <v>4</v>
      </c>
      <c r="C11" s="6" t="s">
        <v>6</v>
      </c>
      <c r="D11" s="20">
        <v>0</v>
      </c>
      <c r="E11" s="20">
        <v>0</v>
      </c>
      <c r="F11" s="20">
        <v>0</v>
      </c>
      <c r="G11" s="20">
        <v>6</v>
      </c>
      <c r="H11" s="20">
        <v>6</v>
      </c>
      <c r="I11" s="20">
        <v>6</v>
      </c>
      <c r="J11" s="20">
        <v>6</v>
      </c>
      <c r="K11" s="49">
        <f t="shared" si="3"/>
        <v>24</v>
      </c>
    </row>
    <row r="12" spans="2:11" ht="21" x14ac:dyDescent="0.2">
      <c r="B12" s="5">
        <v>5</v>
      </c>
      <c r="C12" s="6" t="s">
        <v>7</v>
      </c>
      <c r="D12" s="20">
        <v>37</v>
      </c>
      <c r="E12" s="20">
        <v>31</v>
      </c>
      <c r="F12" s="20">
        <v>30</v>
      </c>
      <c r="G12" s="20">
        <v>31</v>
      </c>
      <c r="H12" s="20">
        <v>31</v>
      </c>
      <c r="I12" s="20">
        <v>31</v>
      </c>
      <c r="J12" s="20">
        <v>31</v>
      </c>
      <c r="K12" s="49">
        <f t="shared" si="3"/>
        <v>222</v>
      </c>
    </row>
    <row r="13" spans="2:11" ht="21" x14ac:dyDescent="0.2">
      <c r="B13" s="5">
        <v>6</v>
      </c>
      <c r="C13" s="6" t="s">
        <v>8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49">
        <f t="shared" si="3"/>
        <v>0</v>
      </c>
    </row>
    <row r="14" spans="2:11" ht="22" thickBot="1" x14ac:dyDescent="0.25">
      <c r="B14" s="7">
        <v>7</v>
      </c>
      <c r="C14" s="8" t="s">
        <v>9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49">
        <f t="shared" si="3"/>
        <v>0</v>
      </c>
    </row>
    <row r="15" spans="2:11" ht="30" customHeight="1" thickTop="1" thickBot="1" x14ac:dyDescent="0.4">
      <c r="B15" s="13"/>
      <c r="C15" s="14" t="s">
        <v>10</v>
      </c>
      <c r="D15" s="22">
        <f t="shared" ref="D15:E15" si="4">+D8+D9+D10+D11+D12+D13+D14</f>
        <v>77</v>
      </c>
      <c r="E15" s="22">
        <f t="shared" si="4"/>
        <v>77</v>
      </c>
      <c r="F15" s="22">
        <f t="shared" ref="F15:K15" si="5">+F8+F9+F10+F11+F12+F13+F14</f>
        <v>77</v>
      </c>
      <c r="G15" s="22">
        <f t="shared" si="5"/>
        <v>77</v>
      </c>
      <c r="H15" s="22">
        <f t="shared" si="5"/>
        <v>77</v>
      </c>
      <c r="I15" s="22">
        <f t="shared" si="5"/>
        <v>77</v>
      </c>
      <c r="J15" s="22">
        <f t="shared" si="5"/>
        <v>77</v>
      </c>
      <c r="K15" s="45">
        <f t="shared" si="5"/>
        <v>539</v>
      </c>
    </row>
    <row r="16" spans="2:11" ht="15" thickTop="1" thickBot="1" x14ac:dyDescent="0.2">
      <c r="B16" s="15"/>
      <c r="C16" s="16"/>
      <c r="D16" s="17"/>
      <c r="E16" s="17"/>
      <c r="F16" s="17"/>
      <c r="G16" s="17"/>
      <c r="H16" s="17"/>
      <c r="I16" s="17"/>
      <c r="J16" s="17"/>
      <c r="K16" s="17"/>
    </row>
    <row r="17" spans="2:11" ht="7" customHeight="1" thickTop="1" thickBot="1" x14ac:dyDescent="0.2"/>
    <row r="18" spans="2:11" ht="14" thickTop="1" x14ac:dyDescent="0.15">
      <c r="B18" s="56" t="s">
        <v>40</v>
      </c>
      <c r="C18" s="56"/>
      <c r="D18" s="56"/>
      <c r="E18" s="57"/>
      <c r="F18" s="57"/>
      <c r="G18" s="57"/>
      <c r="H18" s="57"/>
      <c r="I18" s="57"/>
      <c r="J18" s="57"/>
      <c r="K18" s="57"/>
    </row>
    <row r="19" spans="2:11" x14ac:dyDescent="0.15">
      <c r="B19" s="58"/>
      <c r="C19" s="58"/>
      <c r="D19" s="58"/>
      <c r="E19" s="59"/>
      <c r="F19" s="59"/>
      <c r="G19" s="59"/>
      <c r="H19" s="59"/>
      <c r="I19" s="59"/>
      <c r="J19" s="59"/>
      <c r="K19" s="59"/>
    </row>
    <row r="20" spans="2:11" x14ac:dyDescent="0.15">
      <c r="B20" s="60"/>
      <c r="C20" s="60"/>
      <c r="D20" s="60"/>
      <c r="E20" s="59"/>
      <c r="F20" s="59"/>
      <c r="G20" s="59"/>
      <c r="H20" s="59"/>
      <c r="I20" s="59"/>
      <c r="J20" s="59"/>
      <c r="K20" s="59"/>
    </row>
    <row r="21" spans="2:11" x14ac:dyDescent="0.15">
      <c r="B21" s="59"/>
      <c r="C21" s="59"/>
      <c r="D21" s="59"/>
      <c r="E21" s="59"/>
      <c r="F21" s="59"/>
      <c r="G21" s="59"/>
      <c r="H21" s="59"/>
      <c r="I21" s="59"/>
      <c r="J21" s="59"/>
      <c r="K21" s="59"/>
    </row>
  </sheetData>
  <sheetProtection algorithmName="SHA-512" hashValue="Vy0ATBOJrQFg+eWATuw9x7TBOcPIrukmu8Oi6lx2f+rJh6ckV1oDD4lLKw1SFyiBSo7Ay0n8aPbKgRugPQO7kw==" saltValue="QARVjNS+XCiu1cSn7SDPQA==" spinCount="100000" sheet="1" objects="1" scenarios="1"/>
  <mergeCells count="5">
    <mergeCell ref="B3:C3"/>
    <mergeCell ref="B4:C4"/>
    <mergeCell ref="B6:C6"/>
    <mergeCell ref="B5:C5"/>
    <mergeCell ref="B18:K2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C192-A16F-BD40-9359-4FD205B9B323}">
  <sheetPr>
    <tabColor theme="1"/>
  </sheetPr>
  <dimension ref="C1:P35"/>
  <sheetViews>
    <sheetView workbookViewId="0"/>
  </sheetViews>
  <sheetFormatPr baseColWidth="10" defaultRowHeight="13" x14ac:dyDescent="0.15"/>
  <cols>
    <col min="1" max="1" width="10.83203125" style="23"/>
    <col min="2" max="2" width="4.5" style="23" customWidth="1"/>
    <col min="3" max="3" width="10.83203125" style="23"/>
    <col min="4" max="4" width="29.33203125" style="23" customWidth="1"/>
    <col min="5" max="5" width="7.1640625" style="23" customWidth="1"/>
    <col min="6" max="6" width="32.83203125" style="23" bestFit="1" customWidth="1"/>
    <col min="7" max="7" width="7.1640625" style="23" customWidth="1"/>
    <col min="8" max="8" width="2.5" style="23" customWidth="1"/>
    <col min="9" max="9" width="9.83203125" style="23" customWidth="1"/>
    <col min="10" max="10" width="7.1640625" style="23" customWidth="1"/>
    <col min="11" max="11" width="8.33203125" style="23" customWidth="1"/>
    <col min="12" max="12" width="2.5" style="23" customWidth="1"/>
    <col min="13" max="16384" width="10.83203125" style="23"/>
  </cols>
  <sheetData>
    <row r="1" spans="3:16" ht="14" thickBot="1" x14ac:dyDescent="0.2"/>
    <row r="2" spans="3:16" ht="14" thickTop="1" x14ac:dyDescent="0.15">
      <c r="C2" s="24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3:16" ht="16" x14ac:dyDescent="0.2">
      <c r="C3" s="61" t="s">
        <v>12</v>
      </c>
      <c r="D3" s="27"/>
      <c r="E3" s="27"/>
      <c r="F3" s="27"/>
      <c r="G3" s="27"/>
      <c r="H3" s="27"/>
      <c r="I3" s="27"/>
      <c r="J3" s="27"/>
      <c r="K3" s="27"/>
      <c r="L3" s="27"/>
      <c r="M3" s="63" t="s">
        <v>22</v>
      </c>
    </row>
    <row r="4" spans="3:16" ht="16" x14ac:dyDescent="0.2">
      <c r="C4" s="62"/>
      <c r="D4" s="27"/>
      <c r="E4" s="27"/>
      <c r="F4" s="27"/>
      <c r="G4" s="27"/>
      <c r="H4" s="27"/>
      <c r="I4" s="27"/>
      <c r="J4" s="27"/>
      <c r="K4" s="27"/>
      <c r="L4" s="27"/>
      <c r="M4" s="64"/>
    </row>
    <row r="5" spans="3:16" ht="21" x14ac:dyDescent="0.25">
      <c r="C5" s="62"/>
      <c r="D5" s="28" t="s">
        <v>24</v>
      </c>
      <c r="E5" s="28" t="s">
        <v>13</v>
      </c>
      <c r="F5" s="28" t="s">
        <v>25</v>
      </c>
      <c r="G5" s="28" t="s">
        <v>14</v>
      </c>
      <c r="H5" s="28" t="s">
        <v>15</v>
      </c>
      <c r="I5" s="28" t="s">
        <v>16</v>
      </c>
      <c r="J5" s="28" t="s">
        <v>14</v>
      </c>
      <c r="K5" s="28" t="s">
        <v>17</v>
      </c>
      <c r="L5" s="28" t="s">
        <v>18</v>
      </c>
      <c r="M5" s="64"/>
    </row>
    <row r="6" spans="3:16" ht="19" x14ac:dyDescent="0.25">
      <c r="C6" s="62"/>
      <c r="D6" s="29" t="s">
        <v>20</v>
      </c>
      <c r="F6" s="29"/>
      <c r="M6" s="64"/>
    </row>
    <row r="7" spans="3:16" ht="26" x14ac:dyDescent="0.3">
      <c r="C7" s="62"/>
      <c r="D7" s="30" t="s">
        <v>21</v>
      </c>
      <c r="E7" s="31"/>
      <c r="F7" s="30" t="s">
        <v>19</v>
      </c>
      <c r="G7" s="31"/>
      <c r="H7" s="31"/>
      <c r="I7" s="30" t="str">
        <f>+I5</f>
        <v>Um/A</v>
      </c>
      <c r="J7" s="31"/>
      <c r="K7" s="30" t="str">
        <f>+K5</f>
        <v>PmO</v>
      </c>
      <c r="L7" s="31"/>
      <c r="M7" s="64"/>
    </row>
    <row r="8" spans="3:16" ht="21" x14ac:dyDescent="0.25">
      <c r="C8" s="62"/>
      <c r="D8" s="32">
        <f>+F8*(I8*K8)</f>
        <v>21128.800000000003</v>
      </c>
      <c r="E8" s="28" t="s">
        <v>13</v>
      </c>
      <c r="F8" s="33">
        <f>'Planification hebdomadaire A'!K15</f>
        <v>539</v>
      </c>
      <c r="G8" s="28" t="s">
        <v>14</v>
      </c>
      <c r="H8" s="28" t="s">
        <v>15</v>
      </c>
      <c r="I8" s="34">
        <v>2</v>
      </c>
      <c r="J8" s="28" t="s">
        <v>14</v>
      </c>
      <c r="K8" s="35">
        <v>19.600000000000001</v>
      </c>
      <c r="L8" s="28" t="s">
        <v>18</v>
      </c>
      <c r="M8" s="64"/>
    </row>
    <row r="9" spans="3:16" ht="16" x14ac:dyDescent="0.2">
      <c r="C9" s="62"/>
      <c r="D9" s="31"/>
      <c r="E9" s="31"/>
      <c r="F9" s="31"/>
      <c r="G9" s="31"/>
      <c r="H9" s="31"/>
      <c r="I9" s="31"/>
      <c r="J9" s="31"/>
      <c r="K9" s="31"/>
      <c r="L9" s="31"/>
      <c r="M9" s="64"/>
    </row>
    <row r="10" spans="3:16" ht="14" thickBot="1" x14ac:dyDescent="0.2"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8"/>
      <c r="P10" s="23" t="s">
        <v>20</v>
      </c>
    </row>
    <row r="11" spans="3:16" ht="15" thickTop="1" thickBot="1" x14ac:dyDescent="0.2"/>
    <row r="12" spans="3:16" ht="14" thickTop="1" x14ac:dyDescent="0.15"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3:16" ht="16" x14ac:dyDescent="0.2">
      <c r="C13" s="61" t="s">
        <v>12</v>
      </c>
      <c r="D13" s="27"/>
      <c r="E13" s="27"/>
      <c r="F13" s="27"/>
      <c r="G13" s="27"/>
      <c r="H13" s="27"/>
      <c r="I13" s="27"/>
      <c r="J13" s="27"/>
      <c r="K13" s="27"/>
      <c r="L13" s="27"/>
      <c r="M13" s="63" t="s">
        <v>22</v>
      </c>
    </row>
    <row r="14" spans="3:16" ht="16" x14ac:dyDescent="0.2">
      <c r="C14" s="62"/>
      <c r="D14" s="27"/>
      <c r="E14" s="27"/>
      <c r="F14" s="27"/>
      <c r="G14" s="27"/>
      <c r="H14" s="27"/>
      <c r="I14" s="27"/>
      <c r="J14" s="27"/>
      <c r="K14" s="27"/>
      <c r="L14" s="27"/>
      <c r="M14" s="64"/>
    </row>
    <row r="15" spans="3:16" ht="21" x14ac:dyDescent="0.25">
      <c r="C15" s="62"/>
      <c r="D15" s="28" t="str">
        <f>+D5</f>
        <v>Demande hebdomadaire</v>
      </c>
      <c r="E15" s="28" t="s">
        <v>13</v>
      </c>
      <c r="F15" s="28" t="str">
        <f>+F5</f>
        <v>Achalandage hebdomadaire</v>
      </c>
      <c r="G15" s="28" t="s">
        <v>14</v>
      </c>
      <c r="H15" s="28" t="s">
        <v>15</v>
      </c>
      <c r="I15" s="65" t="s">
        <v>23</v>
      </c>
      <c r="J15" s="66"/>
      <c r="K15" s="66"/>
      <c r="L15" s="28" t="s">
        <v>18</v>
      </c>
      <c r="M15" s="64"/>
    </row>
    <row r="16" spans="3:16" ht="19" x14ac:dyDescent="0.25">
      <c r="C16" s="62"/>
      <c r="E16" s="29"/>
      <c r="G16" s="29"/>
      <c r="H16" s="29"/>
      <c r="L16" s="29"/>
      <c r="M16" s="64"/>
    </row>
    <row r="17" spans="3:13" ht="26" x14ac:dyDescent="0.3">
      <c r="C17" s="62"/>
      <c r="D17" s="30" t="str">
        <f>+D7</f>
        <v>D</v>
      </c>
      <c r="E17" s="39"/>
      <c r="F17" s="30" t="str">
        <f>+F7</f>
        <v>A</v>
      </c>
      <c r="G17" s="39"/>
      <c r="H17" s="39"/>
      <c r="I17" s="67" t="str">
        <f>+I15</f>
        <v>Dm/A</v>
      </c>
      <c r="J17" s="68"/>
      <c r="K17" s="68"/>
      <c r="L17" s="68"/>
      <c r="M17" s="64"/>
    </row>
    <row r="18" spans="3:13" ht="21" x14ac:dyDescent="0.25">
      <c r="C18" s="62"/>
      <c r="D18" s="32">
        <f>+F18*I18</f>
        <v>21128.800000000003</v>
      </c>
      <c r="E18" s="28" t="s">
        <v>13</v>
      </c>
      <c r="F18" s="33">
        <f>'Planification hebdomadaire A'!K15</f>
        <v>539</v>
      </c>
      <c r="G18" s="28" t="s">
        <v>14</v>
      </c>
      <c r="H18" s="28" t="s">
        <v>15</v>
      </c>
      <c r="I18" s="69">
        <f>+I8*K8</f>
        <v>39.200000000000003</v>
      </c>
      <c r="J18" s="70"/>
      <c r="K18" s="70"/>
      <c r="L18" s="28" t="s">
        <v>18</v>
      </c>
      <c r="M18" s="64"/>
    </row>
    <row r="19" spans="3:13" ht="16" x14ac:dyDescent="0.2">
      <c r="C19" s="62"/>
      <c r="D19" s="31"/>
      <c r="E19" s="31"/>
      <c r="F19" s="31"/>
      <c r="G19" s="31"/>
      <c r="H19" s="31"/>
      <c r="I19" s="31"/>
      <c r="J19" s="31"/>
      <c r="K19" s="31"/>
      <c r="L19" s="31"/>
      <c r="M19" s="64"/>
    </row>
    <row r="20" spans="3:13" ht="14" thickBot="1" x14ac:dyDescent="0.2"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3:13" ht="14" thickTop="1" x14ac:dyDescent="0.15"/>
    <row r="23" spans="3:13" ht="18" x14ac:dyDescent="0.2">
      <c r="C23" s="40" t="s">
        <v>26</v>
      </c>
    </row>
    <row r="24" spans="3:13" ht="18" x14ac:dyDescent="0.2">
      <c r="C24" s="40" t="s">
        <v>27</v>
      </c>
    </row>
    <row r="25" spans="3:13" ht="18" x14ac:dyDescent="0.2">
      <c r="C25" s="40" t="s">
        <v>28</v>
      </c>
    </row>
    <row r="26" spans="3:13" ht="18" x14ac:dyDescent="0.2">
      <c r="C26" s="40" t="s">
        <v>31</v>
      </c>
    </row>
    <row r="27" spans="3:13" ht="18" x14ac:dyDescent="0.2">
      <c r="C27" s="40" t="s">
        <v>30</v>
      </c>
    </row>
    <row r="28" spans="3:13" ht="18" x14ac:dyDescent="0.2">
      <c r="C28" s="40"/>
    </row>
    <row r="29" spans="3:13" ht="18" x14ac:dyDescent="0.2">
      <c r="C29" s="41" t="s">
        <v>29</v>
      </c>
      <c r="D29" s="42"/>
      <c r="E29" s="42"/>
      <c r="F29" s="42"/>
      <c r="G29" s="42"/>
      <c r="H29" s="42"/>
      <c r="I29" s="42"/>
    </row>
    <row r="30" spans="3:13" ht="18" x14ac:dyDescent="0.2">
      <c r="C30" s="40" t="s">
        <v>20</v>
      </c>
    </row>
    <row r="31" spans="3:13" ht="18" x14ac:dyDescent="0.2">
      <c r="C31" s="40" t="s">
        <v>20</v>
      </c>
    </row>
    <row r="35" spans="6:6" x14ac:dyDescent="0.15">
      <c r="F35" s="23" t="s">
        <v>20</v>
      </c>
    </row>
  </sheetData>
  <sheetProtection algorithmName="SHA-512" hashValue="WbA/tzymLkQ7+O0yrCIsFxcDhc6N2TWWrEOjfSQSkzN5SGVLpWdWf5BvwJ81LB4haK5ft0mMnbley1KwxA2E8Q==" saltValue="XRjHaDxgyNnzYiezksZAHw==" spinCount="100000" sheet="1" objects="1" scenarios="1"/>
  <mergeCells count="7">
    <mergeCell ref="C3:C9"/>
    <mergeCell ref="M3:M9"/>
    <mergeCell ref="C13:C19"/>
    <mergeCell ref="M13:M19"/>
    <mergeCell ref="I15:K15"/>
    <mergeCell ref="I17:L17"/>
    <mergeCell ref="I18:K18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Planification hebdomadaire A</vt:lpstr>
      <vt:lpstr>Formule pour le calcul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Christian Latour</cp:lastModifiedBy>
  <dcterms:created xsi:type="dcterms:W3CDTF">2017-10-24T19:22:07Z</dcterms:created>
  <dcterms:modified xsi:type="dcterms:W3CDTF">2024-03-14T18:07:11Z</dcterms:modified>
</cp:coreProperties>
</file>