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240" yWindow="240" windowWidth="33660" windowHeight="17020" tabRatio="500"/>
  </bookViews>
  <sheets>
    <sheet name="Coût direct d'exploitation " sheetId="1" r:id="rId1"/>
  </sheets>
  <definedNames>
    <definedName name="image1" localSheetId="0">#REF!</definedName>
    <definedName name="image1">#REF!</definedName>
    <definedName name="image2">#REF!</definedName>
    <definedName name="_xlnm.Print_Area" localSheetId="0">'Coût direct d''exploitation '!$B$2:$AQ$34</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Q34" i="1" l="1"/>
  <c r="AM34" i="1"/>
  <c r="AJ34" i="1"/>
  <c r="AG34" i="1"/>
  <c r="AD34" i="1"/>
  <c r="AA34" i="1"/>
  <c r="X34" i="1"/>
  <c r="U34" i="1"/>
  <c r="R34" i="1"/>
  <c r="O34" i="1"/>
  <c r="L34" i="1"/>
  <c r="I34" i="1"/>
  <c r="F34" i="1"/>
  <c r="AQ25" i="1"/>
  <c r="AQ26" i="1"/>
  <c r="AQ27" i="1"/>
  <c r="AQ28" i="1"/>
  <c r="AQ29" i="1"/>
  <c r="AQ30" i="1"/>
  <c r="AQ31" i="1"/>
  <c r="AQ32" i="1"/>
  <c r="AP25" i="1"/>
  <c r="AP26" i="1"/>
  <c r="AP27" i="1"/>
  <c r="AP28" i="1"/>
  <c r="AP29" i="1"/>
  <c r="AP30" i="1"/>
  <c r="AP31" i="1"/>
  <c r="AP32" i="1"/>
  <c r="AM25" i="1"/>
  <c r="AM26" i="1"/>
  <c r="AM27" i="1"/>
  <c r="AM28" i="1"/>
  <c r="AM29" i="1"/>
  <c r="AM30" i="1"/>
  <c r="AM31" i="1"/>
  <c r="AM32" i="1"/>
  <c r="AI34" i="1"/>
  <c r="AJ25" i="1"/>
  <c r="AJ26" i="1"/>
  <c r="AJ27" i="1"/>
  <c r="AJ28" i="1"/>
  <c r="AJ29" i="1"/>
  <c r="AJ30" i="1"/>
  <c r="AJ31" i="1"/>
  <c r="AJ32" i="1"/>
  <c r="AG25" i="1"/>
  <c r="AG26" i="1"/>
  <c r="AG27" i="1"/>
  <c r="AG28" i="1"/>
  <c r="AG29" i="1"/>
  <c r="AG30" i="1"/>
  <c r="AG31" i="1"/>
  <c r="AG32" i="1"/>
  <c r="AD25" i="1"/>
  <c r="AD26" i="1"/>
  <c r="AD27" i="1"/>
  <c r="AD28" i="1"/>
  <c r="AD29" i="1"/>
  <c r="AD30" i="1"/>
  <c r="AD31" i="1"/>
  <c r="AD32" i="1"/>
  <c r="AA25" i="1"/>
  <c r="AA26" i="1"/>
  <c r="AA27" i="1"/>
  <c r="AA28" i="1"/>
  <c r="AA29" i="1"/>
  <c r="AA30" i="1"/>
  <c r="AA31" i="1"/>
  <c r="AA32" i="1"/>
  <c r="X25" i="1"/>
  <c r="X26" i="1"/>
  <c r="X27" i="1"/>
  <c r="X28" i="1"/>
  <c r="X29" i="1"/>
  <c r="X30" i="1"/>
  <c r="X31" i="1"/>
  <c r="X32" i="1"/>
  <c r="U25" i="1"/>
  <c r="U26" i="1"/>
  <c r="U27" i="1"/>
  <c r="U28" i="1"/>
  <c r="U29" i="1"/>
  <c r="U30" i="1"/>
  <c r="U31" i="1"/>
  <c r="U32" i="1"/>
  <c r="R25" i="1"/>
  <c r="R26" i="1"/>
  <c r="R27" i="1"/>
  <c r="R28" i="1"/>
  <c r="R29" i="1"/>
  <c r="R30" i="1"/>
  <c r="R31" i="1"/>
  <c r="R32" i="1"/>
  <c r="O25" i="1"/>
  <c r="O26" i="1"/>
  <c r="O27" i="1"/>
  <c r="O28" i="1"/>
  <c r="O29" i="1"/>
  <c r="O30" i="1"/>
  <c r="O31" i="1"/>
  <c r="O32" i="1"/>
  <c r="L25" i="1"/>
  <c r="L26" i="1"/>
  <c r="L27" i="1"/>
  <c r="L28" i="1"/>
  <c r="L29" i="1"/>
  <c r="L30" i="1"/>
  <c r="L31" i="1"/>
  <c r="L32" i="1"/>
  <c r="I25" i="1"/>
  <c r="I26" i="1"/>
  <c r="I27" i="1"/>
  <c r="I28" i="1"/>
  <c r="I29" i="1"/>
  <c r="I30" i="1"/>
  <c r="I31" i="1"/>
  <c r="I32" i="1"/>
  <c r="F25" i="1"/>
  <c r="F26" i="1"/>
  <c r="F27" i="1"/>
  <c r="F28" i="1"/>
  <c r="F29" i="1"/>
  <c r="F30" i="1"/>
  <c r="F31" i="1"/>
  <c r="F32" i="1"/>
  <c r="AP21" i="1"/>
  <c r="AP13" i="1"/>
  <c r="AP14" i="1"/>
  <c r="AP15" i="1"/>
  <c r="AP16" i="1"/>
  <c r="AP17" i="1"/>
  <c r="AP18" i="1"/>
  <c r="AP19" i="1"/>
  <c r="AP20" i="1"/>
  <c r="AP22" i="1"/>
  <c r="AP23" i="1"/>
  <c r="AP24" i="1"/>
  <c r="AP34" i="1"/>
  <c r="AQ21" i="1"/>
  <c r="AL34" i="1"/>
  <c r="AM21" i="1"/>
  <c r="AJ21" i="1"/>
  <c r="AF34" i="1"/>
  <c r="AG21" i="1"/>
  <c r="AC34" i="1"/>
  <c r="AD21" i="1"/>
  <c r="Z34" i="1"/>
  <c r="AA21" i="1"/>
  <c r="W34" i="1"/>
  <c r="X21" i="1"/>
  <c r="T34" i="1"/>
  <c r="U21" i="1"/>
  <c r="Q34" i="1"/>
  <c r="R21" i="1"/>
  <c r="N34" i="1"/>
  <c r="O21" i="1"/>
  <c r="K34" i="1"/>
  <c r="L21" i="1"/>
  <c r="H34" i="1"/>
  <c r="I21" i="1"/>
  <c r="E34" i="1"/>
  <c r="F21" i="1"/>
  <c r="C9" i="1"/>
  <c r="AM6" i="1"/>
  <c r="AJ6" i="1"/>
  <c r="AG6" i="1"/>
  <c r="AD6" i="1"/>
  <c r="AA6" i="1"/>
  <c r="X6" i="1"/>
  <c r="U6" i="1"/>
  <c r="R6" i="1"/>
  <c r="O6" i="1"/>
  <c r="L6" i="1"/>
  <c r="F6" i="1"/>
  <c r="AP7" i="1"/>
  <c r="AL7" i="1"/>
  <c r="AI7" i="1"/>
  <c r="AF7" i="1"/>
  <c r="AC7" i="1"/>
  <c r="Z7" i="1"/>
  <c r="W7" i="1"/>
  <c r="T7" i="1"/>
  <c r="Q7" i="1"/>
  <c r="N7" i="1"/>
  <c r="K7" i="1"/>
  <c r="H7" i="1"/>
  <c r="E7" i="1"/>
  <c r="AQ24" i="1"/>
  <c r="AQ23" i="1"/>
  <c r="AQ22" i="1"/>
  <c r="AQ20" i="1"/>
  <c r="AQ19" i="1"/>
  <c r="AQ18" i="1"/>
  <c r="AQ17" i="1"/>
  <c r="AQ16" i="1"/>
  <c r="AQ15" i="1"/>
  <c r="AQ14" i="1"/>
  <c r="AQ13" i="1"/>
  <c r="AM24" i="1"/>
  <c r="AM23" i="1"/>
  <c r="AM22" i="1"/>
  <c r="AM20" i="1"/>
  <c r="AM19" i="1"/>
  <c r="AM18" i="1"/>
  <c r="AM17" i="1"/>
  <c r="AM16" i="1"/>
  <c r="AM15" i="1"/>
  <c r="AM14" i="1"/>
  <c r="AM13" i="1"/>
  <c r="AJ24" i="1"/>
  <c r="AJ23" i="1"/>
  <c r="AJ22" i="1"/>
  <c r="AJ20" i="1"/>
  <c r="AJ19" i="1"/>
  <c r="AJ18" i="1"/>
  <c r="AJ17" i="1"/>
  <c r="AJ16" i="1"/>
  <c r="AJ15" i="1"/>
  <c r="AJ14" i="1"/>
  <c r="AJ13" i="1"/>
  <c r="AG24" i="1"/>
  <c r="AG23" i="1"/>
  <c r="AG22" i="1"/>
  <c r="AG20" i="1"/>
  <c r="AG19" i="1"/>
  <c r="AG18" i="1"/>
  <c r="AG17" i="1"/>
  <c r="AG16" i="1"/>
  <c r="AG15" i="1"/>
  <c r="AG14" i="1"/>
  <c r="AG13" i="1"/>
  <c r="AD24" i="1"/>
  <c r="AD23" i="1"/>
  <c r="AD22" i="1"/>
  <c r="AD20" i="1"/>
  <c r="AD19" i="1"/>
  <c r="AD18" i="1"/>
  <c r="AD17" i="1"/>
  <c r="AD16" i="1"/>
  <c r="AD15" i="1"/>
  <c r="AD14" i="1"/>
  <c r="AD13" i="1"/>
  <c r="AA24" i="1"/>
  <c r="AA23" i="1"/>
  <c r="AA22" i="1"/>
  <c r="AA20" i="1"/>
  <c r="AA19" i="1"/>
  <c r="AA18" i="1"/>
  <c r="AA17" i="1"/>
  <c r="AA16" i="1"/>
  <c r="AA15" i="1"/>
  <c r="AA14" i="1"/>
  <c r="AA13" i="1"/>
  <c r="X24" i="1"/>
  <c r="X23" i="1"/>
  <c r="X22" i="1"/>
  <c r="X20" i="1"/>
  <c r="X19" i="1"/>
  <c r="X18" i="1"/>
  <c r="X17" i="1"/>
  <c r="X16" i="1"/>
  <c r="X15" i="1"/>
  <c r="X14" i="1"/>
  <c r="X13" i="1"/>
  <c r="U24" i="1"/>
  <c r="U23" i="1"/>
  <c r="U22" i="1"/>
  <c r="U20" i="1"/>
  <c r="U19" i="1"/>
  <c r="U18" i="1"/>
  <c r="U17" i="1"/>
  <c r="U16" i="1"/>
  <c r="U15" i="1"/>
  <c r="U14" i="1"/>
  <c r="U13" i="1"/>
  <c r="R24" i="1"/>
  <c r="R23" i="1"/>
  <c r="R22" i="1"/>
  <c r="R20" i="1"/>
  <c r="R19" i="1"/>
  <c r="R18" i="1"/>
  <c r="R17" i="1"/>
  <c r="R16" i="1"/>
  <c r="R15" i="1"/>
  <c r="R14" i="1"/>
  <c r="R13" i="1"/>
  <c r="O24" i="1"/>
  <c r="O23" i="1"/>
  <c r="O22" i="1"/>
  <c r="O20" i="1"/>
  <c r="O19" i="1"/>
  <c r="O18" i="1"/>
  <c r="O17" i="1"/>
  <c r="O16" i="1"/>
  <c r="O15" i="1"/>
  <c r="O14" i="1"/>
  <c r="O13" i="1"/>
  <c r="L24" i="1"/>
  <c r="L23" i="1"/>
  <c r="L22" i="1"/>
  <c r="L20" i="1"/>
  <c r="L19" i="1"/>
  <c r="L18" i="1"/>
  <c r="L17" i="1"/>
  <c r="L16" i="1"/>
  <c r="L15" i="1"/>
  <c r="L14" i="1"/>
  <c r="L13" i="1"/>
  <c r="I13" i="1"/>
  <c r="I14" i="1"/>
  <c r="I15" i="1"/>
  <c r="I16" i="1"/>
  <c r="I17" i="1"/>
  <c r="I18" i="1"/>
  <c r="I19" i="1"/>
  <c r="I20" i="1"/>
  <c r="I22" i="1"/>
  <c r="I23" i="1"/>
  <c r="I24" i="1"/>
  <c r="F13" i="1"/>
  <c r="F14" i="1"/>
  <c r="F15" i="1"/>
  <c r="F16" i="1"/>
  <c r="F17" i="1"/>
  <c r="F18" i="1"/>
  <c r="F19" i="1"/>
  <c r="F20" i="1"/>
  <c r="F22" i="1"/>
  <c r="F23" i="1"/>
  <c r="F24" i="1"/>
  <c r="AQ6" i="1"/>
  <c r="H6" i="1"/>
  <c r="K6" i="1"/>
  <c r="N6" i="1"/>
  <c r="Q6" i="1"/>
  <c r="T6" i="1"/>
  <c r="W6" i="1"/>
  <c r="Z6" i="1"/>
  <c r="AC6" i="1"/>
  <c r="AF6" i="1"/>
  <c r="AI6" i="1"/>
  <c r="AL6" i="1"/>
  <c r="AP6" i="1"/>
  <c r="I6" i="1"/>
</calcChain>
</file>

<file path=xl/comments1.xml><?xml version="1.0" encoding="utf-8"?>
<comments xmlns="http://schemas.openxmlformats.org/spreadsheetml/2006/main">
  <authors>
    <author>Christian Latour</author>
  </authors>
  <commentList>
    <comment ref="C13" authorId="0">
      <text>
        <r>
          <rPr>
            <b/>
            <sz val="9"/>
            <color indexed="81"/>
            <rFont val="Arial"/>
            <charset val="204"/>
          </rPr>
          <t>Christian Latour :
7402 — Uniformes
Montant dépensé pour l’achat de tabliers, de blouses, de casquettes, de costumes, de sarraus, de gants, de tailleurs, de cravates, de pantalons, de filets à cheveux, de souliers, d’insignes, et, etc.</t>
        </r>
      </text>
    </comment>
    <comment ref="C14" authorId="0">
      <text>
        <r>
          <rPr>
            <b/>
            <sz val="9"/>
            <color indexed="81"/>
            <rFont val="Arial"/>
            <charset val="204"/>
          </rPr>
          <t>Christian Latour :
7404 — Buanderie et nettoyage à sec
Montant dépensé pour le nettoyage des tissus : uniformes, linges, nappes, serviettes de table, rideaux et tout autre article en tissu.</t>
        </r>
      </text>
    </comment>
    <comment ref="C15" authorId="0">
      <text>
        <r>
          <rPr>
            <b/>
            <sz val="9"/>
            <color indexed="81"/>
            <rFont val="Arial"/>
            <charset val="204"/>
          </rPr>
          <t>Christian Latour :
7406 — Location - Lingerie/tissus
Montant dépensé pour la location de la lingerie : linges, nappes, serviettes de table, rideaux et tout autre article en tissu excluant ce qui entre dans la catégorie « Uniformes ».</t>
        </r>
      </text>
    </comment>
    <comment ref="C16" authorId="0">
      <text>
        <r>
          <rPr>
            <b/>
            <sz val="9"/>
            <color indexed="81"/>
            <rFont val="Arial"/>
            <charset val="204"/>
          </rPr>
          <t>Christian Latour :
7408 — Achats - Lingerie/tissus
Montant dépensé pour l’achat de lingerie : linges, nappes, serviettes de table, rideaux et tout autre article en tissu excluant ce qui entre dans la catégorie « Uniformes ».</t>
        </r>
      </text>
    </comment>
    <comment ref="C17" authorId="0">
      <text>
        <r>
          <rPr>
            <b/>
            <sz val="9"/>
            <color indexed="81"/>
            <rFont val="Arial"/>
            <charset val="204"/>
          </rPr>
          <t>Christian Latour :
7410 — Accessoires de table 
Montant dépensé pour l’achat de porcelaines, d’assiettes, de tasses, de sous-tasses, de sauciers, de bols, de théières, de cafetières, de pichets, de verres à eau, de verres à vin, de verre à bière, de verres à « shooter », de gobelets, de sous-plats, de plats de service, de plats de présentation, de plateaux, de soupières, de chandeliers, de pièces décoratives, de seaux à vin, et, etc.</t>
        </r>
      </text>
    </comment>
    <comment ref="C18" authorId="0">
      <text>
        <r>
          <rPr>
            <b/>
            <sz val="9"/>
            <color indexed="81"/>
            <rFont val="Arial"/>
            <charset val="204"/>
          </rPr>
          <t>Christian Latour :
7412 — Accessoires de service
Montant dépensé pour l’achat de couteaux, de fourchettes, de cuillères, de louches, etc.</t>
        </r>
      </text>
    </comment>
    <comment ref="C19" authorId="0">
      <text>
        <r>
          <rPr>
            <b/>
            <sz val="9"/>
            <color indexed="81"/>
            <rFont val="Arial"/>
            <charset val="204"/>
          </rPr>
          <t>Christian Latour :
7414 — Accessoires de cuisine
Montant dépensé pour l’achat de couteaux de cuisinier, de casseroles, de poêles, de bouilloires, de bols à mélanger, de fouets, de cuillères, d’ouvre-boîtes, d’aiguiseurs à couteaux, de petits outils et équipements, etc., et pour les coûts d’entretien des accessoires de cuisine si le coût est moindre que 100 $.</t>
        </r>
      </text>
    </comment>
    <comment ref="C20" authorId="0">
      <text>
        <r>
          <rPr>
            <b/>
            <sz val="9"/>
            <color indexed="81"/>
            <rFont val="Arial"/>
            <charset val="204"/>
          </rPr>
          <t>Christian Latour :
7416 — Dépenses véhicules (livraison)
Ensemble des dépenses encourues pour les véhicules de livraison et pour la location de véhicules, s’il y a lieu.</t>
        </r>
      </text>
    </comment>
    <comment ref="C21" authorId="0">
      <text>
        <r>
          <rPr>
            <b/>
            <sz val="9"/>
            <color indexed="81"/>
            <rFont val="Arial"/>
            <charset val="204"/>
          </rPr>
          <t>Christian Latour :
7418 — Fournitures d’entretien
Montant dépensé pour l’achat de nettoyants, de polissoirs, de savons, de détergents, de désinfectants, de produits chimiques, de déodorants, de balais et d’aspirateurs, de vadrouilles, de grattoirs, de torchons, de guenilles, de linges à poussière, de seaux et de chaudières, de chiffons, de laines d’acier, et, etc.</t>
        </r>
      </text>
    </comment>
    <comment ref="C22" authorId="0">
      <text>
        <r>
          <rPr>
            <b/>
            <sz val="9"/>
            <color indexed="81"/>
            <rFont val="Arial"/>
            <charset val="204"/>
          </rPr>
          <t>Christian Latour :
7420 — Fournitures de papiers
Montant dépensé pour l’achat de vaisselle en styromousse ou en carton, de napperons de papier réguliers et dentelés (« doilies »), de serviettes de table en papier, d’emballages pour livraison et pour emporter, de boîtes, de papier filtre, de papier ciré, de ficelle, de fil de nylon, et, etc.</t>
        </r>
      </text>
    </comment>
    <comment ref="C23" authorId="0">
      <text>
        <r>
          <rPr>
            <b/>
            <sz val="9"/>
            <color indexed="81"/>
            <rFont val="Arial"/>
            <charset val="204"/>
          </rPr>
          <t>Christian Latour :
7422 — Fournitures pour les invités/clients
Montant dépensé pour l’ensemble des fournitures utilisées pour le bénéfice des clients : allumettes, crayons, journaux quotidiens, magazione, cure-dents, présentoirs de cartes de crédit, et, etc.</t>
        </r>
      </text>
    </comment>
    <comment ref="C24" authorId="0">
      <text>
        <r>
          <rPr>
            <b/>
            <sz val="9"/>
            <color indexed="81"/>
            <rFont val="Arial"/>
            <charset val="204"/>
          </rPr>
          <t>Christian Latour :
7424 — Fournitures de bar
Montant dépensé pour l’achat de limonadiers (tire-bouchons), de « shakers », de mélangeurs, d’ouvre-bouteilles, de cuillères, de presseurs à fruits, de décorations à verres de boissons, de souvenirs, de mesures à alcool, de couteaux, de pailles, de bouchons (« stoppers »), de pique-fruits, de cure-dents, et, etc.</t>
        </r>
      </text>
    </comment>
    <comment ref="C25" authorId="0">
      <text>
        <r>
          <rPr>
            <b/>
            <sz val="9"/>
            <color indexed="81"/>
            <rFont val="Arial"/>
            <charset val="204"/>
          </rPr>
          <t>Christian Latour :
7426 — Menus et cartes
Montant dépensé pour l’achat ou la production des menus réguliers ou du jour, des cartes des boissons, des cartes des desserts, des cartes des nouveautés, incluant les frais de graphisme, de coupe, d’impression, de papier, et, etc.</t>
        </r>
      </text>
    </comment>
    <comment ref="C26" authorId="0">
      <text>
        <r>
          <rPr>
            <b/>
            <sz val="9"/>
            <color indexed="81"/>
            <rFont val="Arial"/>
            <charset val="204"/>
          </rPr>
          <t>Christian Latour :
7428 — Contrat d’entretien ménager
Montant dépensé pour l’entretien ménager (lavage de vitres) et, etc.</t>
        </r>
      </text>
    </comment>
    <comment ref="C27" authorId="0">
      <text>
        <r>
          <rPr>
            <b/>
            <sz val="9"/>
            <color indexed="81"/>
            <rFont val="Arial"/>
            <charset val="204"/>
          </rPr>
          <t>Christian Latour :
7430 — Services hygiène et salubrité
Montant dépensé pour l’hygiène et la salubrité (extermination, désinfection, traitement et contrôle des parasites) et,  etc.</t>
        </r>
      </text>
    </comment>
    <comment ref="C28" authorId="0">
      <text>
        <r>
          <rPr>
            <b/>
            <sz val="9"/>
            <color indexed="81"/>
            <rFont val="Arial"/>
            <charset val="204"/>
          </rPr>
          <t>Christian Latour :
7432 — Décorations intérieures
Montant dépensé pour les fleurs, plantes, drapeaux, guirlandes, pièces décoratives, aquariums et pour les frais de designers, stylistes et décorateurs, et, etc.</t>
        </r>
      </text>
    </comment>
    <comment ref="C29" authorId="0">
      <text>
        <r>
          <rPr>
            <b/>
            <sz val="9"/>
            <color indexed="81"/>
            <rFont val="Arial"/>
            <charset val="204"/>
          </rPr>
          <t>Christian Latour :
7436 — Stationnement — véhicules des clients
Montant dépensé pour la location d’un abri pour les véhicules (entretien, nettoyage, sécurité) et, etc.</t>
        </r>
      </text>
    </comment>
    <comment ref="C30" authorId="0">
      <text>
        <r>
          <rPr>
            <b/>
            <sz val="9"/>
            <color indexed="81"/>
            <rFont val="Arial"/>
            <charset val="204"/>
          </rPr>
          <t>Christian Latour :
7438 — Droits/permis d’exploitation
Montant dépensé pour les permis (MAPAQ, RACJQ), les permis spéciaux d’exploitations, les frais d’inspection, les licences, et, etc.</t>
        </r>
      </text>
    </comment>
    <comment ref="C31" authorId="0">
      <text>
        <r>
          <rPr>
            <b/>
            <sz val="9"/>
            <color indexed="81"/>
            <rFont val="Arial"/>
            <charset val="204"/>
          </rPr>
          <t>Christian Latour :
7440 — Frais de banquet
Montant dépensé pour la location de chaises, d’équipements de banquet, de tables froides, de tables chaudes, de tables de réchauffement, et, etc.</t>
        </r>
      </text>
    </comment>
    <comment ref="C32" authorId="0">
      <text>
        <r>
          <rPr>
            <b/>
            <sz val="9"/>
            <color indexed="81"/>
            <rFont val="Arial"/>
            <charset val="204"/>
          </rPr>
          <t>Christian Latour :
7499 — Autres dépenses d’exploitation
Autres dépenses directement reliées au service à la clientèle (perte ou dommage à des effets appartenant aux clients) et, etc.</t>
        </r>
      </text>
    </comment>
    <comment ref="C34" authorId="0">
      <text>
        <r>
          <rPr>
            <b/>
            <sz val="10"/>
            <color indexed="81"/>
            <rFont val="Arial"/>
          </rPr>
          <t xml:space="preserve">
Christian Latour
7400 — Coût direct d’exploitation
Il s’agit du compte de contrôle dans lequel on additionne le total des coûts directs d’exploitation.</t>
        </r>
      </text>
    </comment>
  </commentList>
</comments>
</file>

<file path=xl/sharedStrings.xml><?xml version="1.0" encoding="utf-8"?>
<sst xmlns="http://schemas.openxmlformats.org/spreadsheetml/2006/main" count="79" uniqueCount="57">
  <si>
    <t xml:space="preserve"> </t>
  </si>
  <si>
    <t>Calendrier du 1er janvier 2017 au 31 décembre 2017</t>
  </si>
  <si>
    <t>Nombre de places</t>
  </si>
  <si>
    <t>Coût / place / jour</t>
  </si>
  <si>
    <t>365 jours</t>
  </si>
  <si>
    <t>(%)</t>
  </si>
  <si>
    <t>Restaurant Le 755 cuisine_monde</t>
  </si>
  <si>
    <t>Pér.01</t>
  </si>
  <si>
    <t>Pér.02</t>
  </si>
  <si>
    <t>Pér.03</t>
  </si>
  <si>
    <t>Pér.04</t>
  </si>
  <si>
    <t>Pér.05</t>
  </si>
  <si>
    <t>Pér.06</t>
  </si>
  <si>
    <t>Pér.07</t>
  </si>
  <si>
    <t>Pér.08</t>
  </si>
  <si>
    <t>Pér.09</t>
  </si>
  <si>
    <t>Pér.10</t>
  </si>
  <si>
    <t>Pér.11</t>
  </si>
  <si>
    <t>Pér.12</t>
  </si>
  <si>
    <t>Total</t>
  </si>
  <si>
    <t>Janvier 2017</t>
  </si>
  <si>
    <t>Février 2017</t>
  </si>
  <si>
    <t>Mars 2017</t>
  </si>
  <si>
    <t>Avril 2017</t>
  </si>
  <si>
    <t>Mai 2017</t>
  </si>
  <si>
    <t>Juin 2017</t>
  </si>
  <si>
    <t>Juillet 2017</t>
  </si>
  <si>
    <t>Août 2017</t>
  </si>
  <si>
    <t>Septembre 2017</t>
  </si>
  <si>
    <t>Octobre 2017</t>
  </si>
  <si>
    <t>Novembre 2017</t>
  </si>
  <si>
    <t>Décembre 2017</t>
  </si>
  <si>
    <t>Budget d’exploitation pour l’année 2017</t>
  </si>
  <si>
    <t>Année 2017</t>
  </si>
  <si>
    <t xml:space="preserve">Uniformes </t>
  </si>
  <si>
    <t xml:space="preserve">Buanderie et nettoyage à sec </t>
  </si>
  <si>
    <t xml:space="preserve">Accessoires de tables </t>
  </si>
  <si>
    <t xml:space="preserve">Accessoires de service </t>
  </si>
  <si>
    <t xml:space="preserve">Accessoires de cuisine </t>
  </si>
  <si>
    <t>Fournitures de papiers + Take Out</t>
  </si>
  <si>
    <t xml:space="preserve">Fournitures pour les invités/clients </t>
  </si>
  <si>
    <t xml:space="preserve">Fournitures de bar </t>
  </si>
  <si>
    <t xml:space="preserve">Menus et cartes </t>
  </si>
  <si>
    <t xml:space="preserve">Services hygiène et salubrité </t>
  </si>
  <si>
    <t xml:space="preserve">Décorations intérieures </t>
  </si>
  <si>
    <t>Frais de banquet</t>
  </si>
  <si>
    <t>Coût direct d’exploitation annuel par place</t>
  </si>
  <si>
    <t>Coût direct d’exploitation</t>
  </si>
  <si>
    <t xml:space="preserve">Fournitures d’entretien </t>
  </si>
  <si>
    <t xml:space="preserve">Contrat d’entretien/nettoyage ménager </t>
  </si>
  <si>
    <t xml:space="preserve">Droits (permis) d’exploitations </t>
  </si>
  <si>
    <t>Autres dépenses d’exploitation</t>
  </si>
  <si>
    <t>Total des coûts directs d’exploitation</t>
  </si>
  <si>
    <t>Stationnement — véhicules des clients</t>
  </si>
  <si>
    <t>Dépenses — véhicules (livraison)</t>
  </si>
  <si>
    <t>Location — Lingeries/tissus</t>
  </si>
  <si>
    <t xml:space="preserve">Achat — Lingeries/tissus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</si>
</sst>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 #,##0.00_)\ &quot;$&quot;_ ;_ * \(#,##0.00\)\ &quot;$&quot;_ ;_ * &quot;-&quot;??_)\ &quot;$&quot;_ ;_ @_ "/>
    <numFmt numFmtId="164" formatCode="[$-C0C]d\ mmm\ yyyy;@"/>
    <numFmt numFmtId="165" formatCode="#,##0.00\ &quot;$&quot;"/>
    <numFmt numFmtId="166" formatCode="_ * #,##0_)\ &quot;$&quot;_ ;_ * \(#,##0\)\ &quot;$&quot;_ ;_ * &quot;-&quot;??_)\ &quot;$&quot;_ ;_ @_ "/>
    <numFmt numFmtId="167" formatCode="_ * #,##0.00_)\ [$€-1]_ ;_ * \(#,##0.00\)\ [$€-1]_ ;_ * &quot;-&quot;??_)\ [$€-1]_ "/>
    <numFmt numFmtId="168" formatCode="_-* #,##0.00\ &quot;$&quot;_-;_-* #,##0.00\ &quot;$&quot;\-;_-* &quot;-&quot;??\ &quot;$&quot;_-;_-@_-"/>
  </numFmts>
  <fonts count="20" x14ac:knownFonts="1">
    <font>
      <sz val="10"/>
      <name val="Arial"/>
      <charset val="204"/>
    </font>
    <font>
      <sz val="10"/>
      <name val="Arial"/>
      <charset val="204"/>
    </font>
    <font>
      <b/>
      <sz val="10"/>
      <name val="Arial"/>
      <family val="2"/>
      <charset val="204"/>
    </font>
    <font>
      <b/>
      <u/>
      <sz val="10"/>
      <name val="Arial"/>
      <family val="2"/>
      <charset val="204"/>
    </font>
    <font>
      <b/>
      <sz val="10"/>
      <color rgb="FF0000FF"/>
      <name val="Arial"/>
      <charset val="204"/>
    </font>
    <font>
      <sz val="10"/>
      <color theme="1"/>
      <name val="Arial"/>
      <charset val="204"/>
    </font>
    <font>
      <b/>
      <sz val="10"/>
      <color indexed="9"/>
      <name val="Arial"/>
      <family val="2"/>
      <charset val="204"/>
    </font>
    <font>
      <b/>
      <sz val="9"/>
      <color indexed="81"/>
      <name val="Arial"/>
      <charset val="204"/>
    </font>
    <font>
      <i/>
      <sz val="11"/>
      <color indexed="45"/>
      <name val="Arial"/>
      <charset val="204"/>
    </font>
    <font>
      <u/>
      <sz val="10"/>
      <color indexed="12"/>
      <name val="Verdana"/>
    </font>
    <font>
      <sz val="10"/>
      <name val="Verdana"/>
    </font>
    <font>
      <sz val="11"/>
      <color indexed="17"/>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0"/>
      <color theme="10"/>
      <name val="Arial"/>
      <charset val="204"/>
    </font>
    <font>
      <u/>
      <sz val="10"/>
      <color theme="11"/>
      <name val="Arial"/>
      <charset val="204"/>
    </font>
    <font>
      <b/>
      <sz val="10"/>
      <color indexed="81"/>
      <name val="Arial"/>
    </font>
  </fonts>
  <fills count="14">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rgb="FFFFFFFF"/>
        <bgColor rgb="FF000000"/>
      </patternFill>
    </fill>
    <fill>
      <patternFill patternType="solid">
        <fgColor theme="0" tint="-0.249977111117893"/>
        <bgColor rgb="FF000000"/>
      </patternFill>
    </fill>
    <fill>
      <patternFill patternType="solid">
        <fgColor theme="0"/>
        <bgColor rgb="FF000000"/>
      </patternFill>
    </fill>
    <fill>
      <patternFill patternType="solid">
        <fgColor rgb="FFC0C0C0"/>
        <bgColor rgb="FF000000"/>
      </patternFill>
    </fill>
    <fill>
      <patternFill patternType="solid">
        <fgColor theme="7" tint="0.59999389629810485"/>
        <bgColor indexed="64"/>
      </patternFill>
    </fill>
    <fill>
      <patternFill patternType="solid">
        <fgColor theme="0"/>
        <bgColor indexed="64"/>
      </patternFill>
    </fill>
    <fill>
      <patternFill patternType="solid">
        <fgColor indexed="8"/>
        <bgColor indexed="64"/>
      </patternFill>
    </fill>
    <fill>
      <patternFill patternType="solid">
        <fgColor indexed="26"/>
      </patternFill>
    </fill>
    <fill>
      <patternFill patternType="solid">
        <fgColor indexed="42"/>
      </patternFill>
    </fill>
    <fill>
      <patternFill patternType="solid">
        <fgColor indexed="55"/>
      </patternFill>
    </fill>
  </fills>
  <borders count="16">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style="thick">
        <color auto="1"/>
      </right>
      <top style="hair">
        <color auto="1"/>
      </top>
      <bottom style="hair">
        <color auto="1"/>
      </bottom>
      <diagonal/>
    </border>
    <border>
      <left style="hair">
        <color auto="1"/>
      </left>
      <right style="thick">
        <color auto="1"/>
      </right>
      <top style="hair">
        <color auto="1"/>
      </top>
      <bottom style="hair">
        <color auto="1"/>
      </bottom>
      <diagonal/>
    </border>
  </borders>
  <cellStyleXfs count="69">
    <xf numFmtId="0" fontId="0" fillId="0" borderId="0"/>
    <xf numFmtId="44" fontId="1" fillId="0" borderId="0" applyFont="0" applyFill="0" applyBorder="0" applyAlignment="0" applyProtection="0"/>
    <xf numFmtId="9" fontId="1" fillId="0" borderId="0" applyFont="0" applyFill="0" applyBorder="0" applyAlignment="0" applyProtection="0"/>
    <xf numFmtId="49" fontId="8" fillId="0" borderId="0">
      <alignment horizontal="left" vertical="top"/>
    </xf>
    <xf numFmtId="0" fontId="1" fillId="11" borderId="9" applyNumberFormat="0" applyFont="0" applyAlignment="0" applyProtection="0"/>
    <xf numFmtId="167" fontId="1" fillId="0" borderId="0" applyFont="0" applyFill="0" applyBorder="0" applyAlignment="0" applyProtection="0"/>
    <xf numFmtId="0" fontId="9" fillId="0" borderId="0" applyNumberFormat="0" applyFill="0" applyBorder="0" applyAlignment="0" applyProtection="0">
      <alignment vertical="top"/>
      <protection locked="0"/>
    </xf>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0" fillId="0" borderId="0"/>
    <xf numFmtId="0" fontId="1" fillId="0" borderId="0"/>
    <xf numFmtId="9" fontId="1" fillId="0" borderId="0" applyFont="0" applyFill="0" applyBorder="0" applyAlignment="0" applyProtection="0"/>
    <xf numFmtId="0" fontId="11" fillId="12" borderId="0" applyNumberFormat="0" applyBorder="0" applyAlignment="0" applyProtection="0"/>
    <xf numFmtId="0" fontId="12" fillId="0" borderId="0" applyNumberFormat="0" applyFill="0" applyBorder="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13" borderId="13"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00">
    <xf numFmtId="0" fontId="0" fillId="0" borderId="0" xfId="0"/>
    <xf numFmtId="0" fontId="0" fillId="0" borderId="0" xfId="0" applyFill="1" applyBorder="1"/>
    <xf numFmtId="0" fontId="0" fillId="0" borderId="0" xfId="0" applyFill="1" applyBorder="1" applyProtection="1"/>
    <xf numFmtId="0" fontId="0" fillId="3" borderId="1" xfId="0" applyFill="1" applyBorder="1"/>
    <xf numFmtId="0" fontId="2" fillId="3" borderId="2" xfId="0" applyFont="1" applyFill="1" applyBorder="1" applyAlignment="1">
      <alignment horizontal="center"/>
    </xf>
    <xf numFmtId="164" fontId="0" fillId="3" borderId="1" xfId="0" applyNumberFormat="1" applyFill="1" applyBorder="1" applyAlignment="1">
      <alignment horizontal="center"/>
    </xf>
    <xf numFmtId="165" fontId="3" fillId="3" borderId="2" xfId="0" applyNumberFormat="1" applyFont="1" applyFill="1" applyBorder="1"/>
    <xf numFmtId="164" fontId="0" fillId="0" borderId="0" xfId="0" applyNumberFormat="1"/>
    <xf numFmtId="164" fontId="0" fillId="4" borderId="0" xfId="0" applyNumberFormat="1" applyFill="1"/>
    <xf numFmtId="164" fontId="0" fillId="0" borderId="0" xfId="0" applyNumberFormat="1" applyBorder="1"/>
    <xf numFmtId="164" fontId="0" fillId="5" borderId="1" xfId="0" applyNumberFormat="1" applyFill="1" applyBorder="1" applyAlignment="1">
      <alignment horizontal="center"/>
    </xf>
    <xf numFmtId="165" fontId="3" fillId="5" borderId="2" xfId="0" applyNumberFormat="1" applyFont="1" applyFill="1" applyBorder="1"/>
    <xf numFmtId="0" fontId="0" fillId="3" borderId="3" xfId="0" applyFill="1" applyBorder="1"/>
    <xf numFmtId="0" fontId="2" fillId="3" borderId="4" xfId="0" applyFont="1" applyFill="1" applyBorder="1" applyAlignment="1">
      <alignment horizontal="center"/>
    </xf>
    <xf numFmtId="0" fontId="0" fillId="3" borderId="4" xfId="0" applyFill="1" applyBorder="1"/>
    <xf numFmtId="0" fontId="0" fillId="4" borderId="0" xfId="0" applyFill="1"/>
    <xf numFmtId="0" fontId="0" fillId="0" borderId="0" xfId="0" applyBorder="1"/>
    <xf numFmtId="0" fontId="0" fillId="5" borderId="4" xfId="0" applyFill="1" applyBorder="1" applyAlignment="1">
      <alignment horizontal="right"/>
    </xf>
    <xf numFmtId="10" fontId="0" fillId="3" borderId="3" xfId="0" applyNumberFormat="1" applyFill="1" applyBorder="1" applyAlignment="1">
      <alignment horizontal="center"/>
    </xf>
    <xf numFmtId="10" fontId="0" fillId="3" borderId="4" xfId="0" applyNumberFormat="1" applyFill="1" applyBorder="1" applyAlignment="1">
      <alignment horizontal="center"/>
    </xf>
    <xf numFmtId="10" fontId="0" fillId="0" borderId="0" xfId="0" applyNumberFormat="1" applyAlignment="1">
      <alignment horizontal="center"/>
    </xf>
    <xf numFmtId="10" fontId="0" fillId="4" borderId="0" xfId="0" applyNumberFormat="1" applyFill="1" applyAlignment="1">
      <alignment horizontal="center"/>
    </xf>
    <xf numFmtId="10" fontId="0" fillId="0" borderId="0" xfId="0" applyNumberFormat="1" applyBorder="1" applyAlignment="1">
      <alignment horizontal="center"/>
    </xf>
    <xf numFmtId="10" fontId="0" fillId="6" borderId="0" xfId="0" applyNumberFormat="1" applyFill="1" applyBorder="1" applyAlignment="1">
      <alignment horizontal="center"/>
    </xf>
    <xf numFmtId="10" fontId="0" fillId="5" borderId="3" xfId="0" applyNumberFormat="1" applyFill="1" applyBorder="1" applyAlignment="1">
      <alignment horizontal="center"/>
    </xf>
    <xf numFmtId="164" fontId="2" fillId="3" borderId="3" xfId="0" applyNumberFormat="1" applyFont="1" applyFill="1" applyBorder="1" applyAlignment="1">
      <alignment horizontal="center"/>
    </xf>
    <xf numFmtId="0" fontId="2" fillId="0" borderId="0" xfId="0" applyFont="1" applyAlignment="1">
      <alignment horizontal="center"/>
    </xf>
    <xf numFmtId="164" fontId="2" fillId="5" borderId="3" xfId="0" applyNumberFormat="1" applyFont="1" applyFill="1" applyBorder="1" applyAlignment="1">
      <alignment horizontal="center"/>
    </xf>
    <xf numFmtId="0" fontId="2" fillId="0" borderId="0" xfId="0" applyFont="1"/>
    <xf numFmtId="9" fontId="0" fillId="3" borderId="6" xfId="0" applyNumberFormat="1" applyFill="1" applyBorder="1" applyAlignment="1">
      <alignment horizontal="center"/>
    </xf>
    <xf numFmtId="164" fontId="0" fillId="0" borderId="0" xfId="0" applyNumberFormat="1" applyAlignment="1">
      <alignment horizontal="center"/>
    </xf>
    <xf numFmtId="164" fontId="0" fillId="4" borderId="0" xfId="0" applyNumberFormat="1" applyFill="1" applyAlignment="1">
      <alignment horizontal="center"/>
    </xf>
    <xf numFmtId="0" fontId="0" fillId="0" borderId="0" xfId="0" applyAlignment="1">
      <alignment horizontal="center"/>
    </xf>
    <xf numFmtId="164" fontId="0" fillId="0" borderId="0" xfId="0" applyNumberFormat="1" applyBorder="1" applyAlignment="1">
      <alignment horizontal="center"/>
    </xf>
    <xf numFmtId="164" fontId="0" fillId="0" borderId="0" xfId="0" applyNumberFormat="1" applyFill="1" applyBorder="1" applyProtection="1"/>
    <xf numFmtId="0" fontId="0" fillId="0" borderId="3" xfId="0" applyBorder="1"/>
    <xf numFmtId="0" fontId="0" fillId="0" borderId="4" xfId="0" applyBorder="1"/>
    <xf numFmtId="0" fontId="0" fillId="8" borderId="3" xfId="0" applyFill="1" applyBorder="1"/>
    <xf numFmtId="0" fontId="0" fillId="8" borderId="4" xfId="0" applyFill="1" applyBorder="1"/>
    <xf numFmtId="0" fontId="0" fillId="0" borderId="0" xfId="0" applyFill="1" applyBorder="1" applyAlignment="1" applyProtection="1">
      <alignment horizontal="center"/>
    </xf>
    <xf numFmtId="0" fontId="2" fillId="0" borderId="3" xfId="0" applyFont="1" applyBorder="1" applyProtection="1"/>
    <xf numFmtId="0" fontId="0" fillId="0" borderId="4" xfId="0" applyBorder="1" applyProtection="1"/>
    <xf numFmtId="0" fontId="1" fillId="0" borderId="0" xfId="0" applyFont="1" applyFill="1" applyBorder="1" applyProtection="1"/>
    <xf numFmtId="0" fontId="1" fillId="0" borderId="0" xfId="0" applyFont="1"/>
    <xf numFmtId="9" fontId="0" fillId="0" borderId="0" xfId="2" applyFont="1" applyFill="1" applyBorder="1" applyProtection="1"/>
    <xf numFmtId="0" fontId="1" fillId="9" borderId="0" xfId="0" applyFont="1" applyFill="1" applyBorder="1" applyProtection="1"/>
    <xf numFmtId="0" fontId="6" fillId="10" borderId="7" xfId="0" applyFont="1" applyFill="1" applyBorder="1" applyProtection="1"/>
    <xf numFmtId="0" fontId="6" fillId="10" borderId="8" xfId="0" applyFont="1" applyFill="1" applyBorder="1" applyProtection="1"/>
    <xf numFmtId="0" fontId="6" fillId="0" borderId="0" xfId="0" applyFont="1" applyFill="1" applyBorder="1" applyProtection="1"/>
    <xf numFmtId="10" fontId="6" fillId="10" borderId="8" xfId="2" applyNumberFormat="1" applyFont="1" applyFill="1" applyBorder="1" applyProtection="1"/>
    <xf numFmtId="0" fontId="0" fillId="0" borderId="0" xfId="0" applyProtection="1"/>
    <xf numFmtId="166" fontId="0" fillId="0" borderId="0" xfId="1" applyNumberFormat="1" applyFont="1" applyProtection="1"/>
    <xf numFmtId="0" fontId="4" fillId="3" borderId="4" xfId="0" applyFont="1" applyFill="1" applyBorder="1" applyAlignment="1">
      <alignment horizontal="center"/>
    </xf>
    <xf numFmtId="0" fontId="0" fillId="3" borderId="5" xfId="0" applyFill="1" applyBorder="1"/>
    <xf numFmtId="165" fontId="2" fillId="3" borderId="6" xfId="0" applyNumberFormat="1" applyFont="1" applyFill="1" applyBorder="1" applyAlignment="1">
      <alignment horizontal="center"/>
    </xf>
    <xf numFmtId="0" fontId="3" fillId="0" borderId="4" xfId="0" applyFont="1" applyBorder="1"/>
    <xf numFmtId="0" fontId="0" fillId="0" borderId="1" xfId="0" applyBorder="1"/>
    <xf numFmtId="0" fontId="3" fillId="0" borderId="2" xfId="0" applyFont="1" applyBorder="1"/>
    <xf numFmtId="0" fontId="0" fillId="0" borderId="2" xfId="0" applyBorder="1"/>
    <xf numFmtId="0" fontId="0" fillId="8" borderId="1" xfId="0" applyFill="1" applyBorder="1"/>
    <xf numFmtId="0" fontId="0" fillId="8" borderId="2" xfId="0" applyFill="1" applyBorder="1"/>
    <xf numFmtId="44" fontId="4" fillId="0" borderId="3" xfId="1" applyNumberFormat="1" applyFont="1" applyBorder="1" applyAlignment="1" applyProtection="1"/>
    <xf numFmtId="44" fontId="4" fillId="9" borderId="3" xfId="1" applyNumberFormat="1" applyFont="1" applyFill="1" applyBorder="1" applyAlignment="1" applyProtection="1">
      <alignment horizontal="right"/>
    </xf>
    <xf numFmtId="44" fontId="6" fillId="10" borderId="7" xfId="0" applyNumberFormat="1" applyFont="1" applyFill="1" applyBorder="1" applyAlignment="1" applyProtection="1">
      <alignment horizontal="right"/>
    </xf>
    <xf numFmtId="44" fontId="4" fillId="0" borderId="3" xfId="1" applyNumberFormat="1" applyFont="1" applyBorder="1" applyAlignment="1" applyProtection="1">
      <alignment horizontal="right"/>
      <protection locked="0"/>
    </xf>
    <xf numFmtId="44" fontId="4" fillId="0" borderId="3" xfId="1" applyNumberFormat="1" applyFont="1" applyBorder="1" applyAlignment="1" applyProtection="1">
      <alignment horizontal="right"/>
    </xf>
    <xf numFmtId="44" fontId="6" fillId="10" borderId="7" xfId="0" applyNumberFormat="1" applyFont="1" applyFill="1" applyBorder="1" applyAlignment="1" applyProtection="1"/>
    <xf numFmtId="44" fontId="2" fillId="8" borderId="3" xfId="1" applyNumberFormat="1" applyFont="1" applyFill="1" applyBorder="1" applyProtection="1"/>
    <xf numFmtId="10" fontId="2" fillId="8" borderId="15" xfId="2" applyNumberFormat="1" applyFont="1" applyFill="1" applyBorder="1" applyProtection="1"/>
    <xf numFmtId="10" fontId="2" fillId="8" borderId="14" xfId="2" applyNumberFormat="1" applyFont="1" applyFill="1" applyBorder="1" applyProtection="1"/>
    <xf numFmtId="10" fontId="0" fillId="0" borderId="0" xfId="0" applyNumberFormat="1"/>
    <xf numFmtId="10" fontId="5" fillId="9" borderId="15" xfId="2" applyNumberFormat="1" applyFont="1" applyFill="1" applyBorder="1" applyProtection="1"/>
    <xf numFmtId="10" fontId="5" fillId="9" borderId="14" xfId="2" applyNumberFormat="1" applyFont="1" applyFill="1" applyBorder="1" applyProtection="1"/>
    <xf numFmtId="10" fontId="0" fillId="0" borderId="4" xfId="0" applyNumberFormat="1" applyBorder="1"/>
    <xf numFmtId="49" fontId="0" fillId="3" borderId="5" xfId="0" applyNumberFormat="1" applyFill="1" applyBorder="1" applyAlignment="1">
      <alignment horizontal="center"/>
    </xf>
    <xf numFmtId="49" fontId="0" fillId="7" borderId="5" xfId="0" applyNumberFormat="1" applyFill="1" applyBorder="1" applyAlignment="1">
      <alignment horizontal="center"/>
    </xf>
    <xf numFmtId="49" fontId="0" fillId="7" borderId="6" xfId="0" applyNumberFormat="1" applyFill="1" applyBorder="1" applyAlignment="1">
      <alignment horizontal="center"/>
    </xf>
    <xf numFmtId="49" fontId="2" fillId="0" borderId="0" xfId="0" applyNumberFormat="1" applyFont="1" applyAlignment="1">
      <alignment horizontal="center"/>
    </xf>
    <xf numFmtId="49" fontId="0" fillId="3" borderId="6" xfId="0" applyNumberFormat="1" applyFill="1" applyBorder="1" applyAlignment="1">
      <alignment horizontal="center"/>
    </xf>
    <xf numFmtId="49" fontId="2" fillId="4" borderId="0" xfId="0" applyNumberFormat="1" applyFont="1" applyFill="1" applyAlignment="1">
      <alignment horizontal="center"/>
    </xf>
    <xf numFmtId="49" fontId="2" fillId="0" borderId="0" xfId="0" applyNumberFormat="1" applyFont="1" applyBorder="1" applyAlignment="1">
      <alignment horizontal="center"/>
    </xf>
    <xf numFmtId="49" fontId="0" fillId="5" borderId="5" xfId="0" applyNumberFormat="1" applyFill="1" applyBorder="1" applyAlignment="1">
      <alignment horizontal="center"/>
    </xf>
    <xf numFmtId="49" fontId="0" fillId="5" borderId="6" xfId="0" applyNumberFormat="1" applyFill="1" applyBorder="1" applyAlignment="1">
      <alignment horizontal="center"/>
    </xf>
    <xf numFmtId="49" fontId="2" fillId="0" borderId="0" xfId="0" applyNumberFormat="1" applyFont="1" applyFill="1" applyBorder="1" applyProtection="1"/>
    <xf numFmtId="49" fontId="0" fillId="0" borderId="0" xfId="0" applyNumberFormat="1" applyFill="1" applyBorder="1" applyProtection="1"/>
    <xf numFmtId="49" fontId="0" fillId="0" borderId="0" xfId="0" applyNumberFormat="1"/>
    <xf numFmtId="10" fontId="5" fillId="9" borderId="4" xfId="2" applyNumberFormat="1" applyFont="1" applyFill="1" applyBorder="1" applyProtection="1"/>
    <xf numFmtId="10" fontId="2" fillId="8" borderId="4" xfId="2" applyNumberFormat="1" applyFont="1" applyFill="1" applyBorder="1" applyProtection="1"/>
    <xf numFmtId="0" fontId="0" fillId="9" borderId="4" xfId="0" applyFill="1" applyBorder="1"/>
    <xf numFmtId="0" fontId="0" fillId="9" borderId="4" xfId="0" applyFont="1" applyFill="1" applyBorder="1"/>
    <xf numFmtId="0" fontId="0" fillId="0" borderId="4" xfId="0" applyFill="1" applyBorder="1"/>
    <xf numFmtId="0" fontId="2" fillId="9" borderId="3" xfId="0" applyFont="1" applyFill="1" applyBorder="1"/>
    <xf numFmtId="0" fontId="2" fillId="0" borderId="3" xfId="0" applyFont="1" applyBorder="1"/>
    <xf numFmtId="0" fontId="2" fillId="0" borderId="3" xfId="0" applyFont="1" applyFill="1" applyBorder="1"/>
    <xf numFmtId="0" fontId="2" fillId="2" borderId="1" xfId="0" applyFont="1" applyFill="1" applyBorder="1" applyAlignment="1"/>
    <xf numFmtId="0" fontId="0" fillId="2" borderId="2" xfId="0" applyFill="1" applyBorder="1" applyAlignment="1"/>
    <xf numFmtId="0" fontId="2" fillId="2" borderId="3" xfId="0" applyFont="1" applyFill="1" applyBorder="1" applyAlignment="1"/>
    <xf numFmtId="0" fontId="0" fillId="2" borderId="4" xfId="0" applyFill="1" applyBorder="1" applyAlignment="1"/>
    <xf numFmtId="0" fontId="2" fillId="2" borderId="5" xfId="0" applyFont="1" applyFill="1" applyBorder="1" applyAlignment="1"/>
    <xf numFmtId="0" fontId="0" fillId="2" borderId="6" xfId="0" applyFill="1" applyBorder="1" applyAlignment="1"/>
  </cellXfs>
  <cellStyles count="69">
    <cellStyle name="48_description" xfId="3"/>
    <cellStyle name="Commentaire" xfId="4"/>
    <cellStyle name="Euro" xfId="5"/>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2" xfId="6"/>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Monétaire" xfId="1" builtinId="4"/>
    <cellStyle name="Monétaire 2" xfId="7"/>
    <cellStyle name="Monétaire 2 2" xfId="8"/>
    <cellStyle name="Monétaire 3" xfId="9"/>
    <cellStyle name="Normal" xfId="0" builtinId="0"/>
    <cellStyle name="Normal 2" xfId="10"/>
    <cellStyle name="Normal 2 2" xfId="11"/>
    <cellStyle name="Normal 2 2 2" xfId="12"/>
    <cellStyle name="Pourcentage" xfId="2" builtinId="5"/>
    <cellStyle name="Pourcentage 2" xfId="13"/>
    <cellStyle name="Satisfaisant" xfId="14"/>
    <cellStyle name="Titre" xfId="15"/>
    <cellStyle name="Titre 1" xfId="16"/>
    <cellStyle name="Titre 2" xfId="17"/>
    <cellStyle name="Titre 3" xfId="18"/>
    <cellStyle name="Titre 4" xfId="19"/>
    <cellStyle name="Vérification" xfId="2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1"/>
    <pageSetUpPr fitToPage="1"/>
  </sheetPr>
  <dimension ref="B1:BQ53"/>
  <sheetViews>
    <sheetView tabSelected="1" zoomScale="125" zoomScaleNormal="125" zoomScalePageLayoutView="125" workbookViewId="0"/>
  </sheetViews>
  <sheetFormatPr baseColWidth="10" defaultRowHeight="12" x14ac:dyDescent="0"/>
  <cols>
    <col min="1" max="1" width="2.1640625" customWidth="1"/>
    <col min="2" max="2" width="5.1640625" customWidth="1"/>
    <col min="3" max="3" width="42.5" customWidth="1"/>
    <col min="4" max="4" width="0.83203125" style="1" customWidth="1"/>
    <col min="5" max="5" width="14.33203125" customWidth="1"/>
    <col min="6" max="6" width="7.83203125" customWidth="1"/>
    <col min="7" max="7" width="0.83203125" style="1" customWidth="1"/>
    <col min="8" max="8" width="14.33203125" customWidth="1"/>
    <col min="9" max="9" width="7.83203125" customWidth="1"/>
    <col min="10" max="10" width="0.83203125" style="1" customWidth="1"/>
    <col min="11" max="11" width="14.33203125" customWidth="1"/>
    <col min="12" max="12" width="7.83203125" customWidth="1"/>
    <col min="13" max="13" width="0.83203125" style="1" customWidth="1"/>
    <col min="14" max="14" width="14.33203125" customWidth="1"/>
    <col min="15" max="15" width="7.83203125" customWidth="1"/>
    <col min="16" max="16" width="0.83203125" style="1" customWidth="1"/>
    <col min="17" max="17" width="14.33203125" customWidth="1"/>
    <col min="18" max="18" width="7.83203125" customWidth="1"/>
    <col min="19" max="19" width="0.83203125" style="1" customWidth="1"/>
    <col min="20" max="20" width="14.33203125" customWidth="1"/>
    <col min="21" max="21" width="7.83203125" customWidth="1"/>
    <col min="22" max="22" width="0.83203125" style="1" customWidth="1"/>
    <col min="23" max="23" width="14.33203125" customWidth="1"/>
    <col min="24" max="24" width="7.83203125" customWidth="1"/>
    <col min="25" max="25" width="0.83203125" style="1" customWidth="1"/>
    <col min="26" max="26" width="14.33203125" customWidth="1"/>
    <col min="27" max="27" width="7.83203125" customWidth="1"/>
    <col min="28" max="28" width="0.83203125" style="1" customWidth="1"/>
    <col min="29" max="29" width="14.33203125" customWidth="1"/>
    <col min="30" max="30" width="7.83203125" customWidth="1"/>
    <col min="31" max="31" width="0.83203125" style="1" customWidth="1"/>
    <col min="32" max="32" width="14.33203125" customWidth="1"/>
    <col min="33" max="33" width="7.83203125" customWidth="1"/>
    <col min="34" max="34" width="0.83203125" style="1" customWidth="1"/>
    <col min="35" max="35" width="14.33203125" customWidth="1"/>
    <col min="36" max="36" width="7.83203125" customWidth="1"/>
    <col min="37" max="37" width="0.83203125" style="1" customWidth="1"/>
    <col min="38" max="38" width="14.33203125" customWidth="1"/>
    <col min="39" max="39" width="7.83203125" customWidth="1"/>
    <col min="40" max="41" width="0.83203125" style="1" customWidth="1"/>
    <col min="42" max="42" width="14.33203125" customWidth="1"/>
    <col min="43" max="43" width="8.1640625" customWidth="1"/>
    <col min="44" max="44" width="8.5" style="1" customWidth="1"/>
  </cols>
  <sheetData>
    <row r="1" spans="2:56" ht="13" thickBot="1"/>
    <row r="2" spans="2:56" ht="13" thickTop="1">
      <c r="B2" s="94" t="s">
        <v>6</v>
      </c>
      <c r="C2" s="95"/>
      <c r="AR2" s="2"/>
      <c r="AS2" s="2"/>
      <c r="AT2" s="2"/>
    </row>
    <row r="3" spans="2:56">
      <c r="B3" s="96" t="s">
        <v>32</v>
      </c>
      <c r="C3" s="97"/>
      <c r="AR3" s="2"/>
      <c r="AS3" s="2"/>
      <c r="AT3" s="2"/>
    </row>
    <row r="4" spans="2:56" ht="13" thickBot="1">
      <c r="B4" s="98" t="s">
        <v>1</v>
      </c>
      <c r="C4" s="99"/>
      <c r="AR4" s="2"/>
      <c r="AS4" s="2"/>
      <c r="AT4" s="2"/>
    </row>
    <row r="5" spans="2:56" ht="14" thickTop="1" thickBot="1">
      <c r="D5"/>
      <c r="AR5" s="2"/>
      <c r="AS5" s="2"/>
      <c r="AT5" s="2"/>
    </row>
    <row r="6" spans="2:56" ht="13" thickTop="1">
      <c r="B6" s="3"/>
      <c r="C6" s="4" t="s">
        <v>2</v>
      </c>
      <c r="D6"/>
      <c r="E6" s="5" t="s">
        <v>3</v>
      </c>
      <c r="F6" s="6">
        <f>+E34/$C$7/31</f>
        <v>0.64516129032258063</v>
      </c>
      <c r="G6" s="7"/>
      <c r="H6" s="5" t="str">
        <f>+E6</f>
        <v>Coût / place / jour</v>
      </c>
      <c r="I6" s="6">
        <f>+H34/$C$7/28</f>
        <v>0.7142857142857143</v>
      </c>
      <c r="J6" s="7"/>
      <c r="K6" s="5" t="str">
        <f>+H6</f>
        <v>Coût / place / jour</v>
      </c>
      <c r="L6" s="6">
        <f>+K34/$C$7/31</f>
        <v>0.64516129032258063</v>
      </c>
      <c r="M6" s="7"/>
      <c r="N6" s="5" t="str">
        <f>+K6</f>
        <v>Coût / place / jour</v>
      </c>
      <c r="O6" s="6">
        <f>+N34/$C$7/30</f>
        <v>0.66666666666666663</v>
      </c>
      <c r="P6" s="8"/>
      <c r="Q6" s="5" t="str">
        <f>+N6</f>
        <v>Coût / place / jour</v>
      </c>
      <c r="R6" s="6">
        <f>+Q34/$C$7/31</f>
        <v>0.64516129032258063</v>
      </c>
      <c r="S6" s="8"/>
      <c r="T6" s="5" t="str">
        <f>+Q6</f>
        <v>Coût / place / jour</v>
      </c>
      <c r="U6" s="6">
        <f>+T34/$C$7/30</f>
        <v>0.66666666666666663</v>
      </c>
      <c r="V6" s="7"/>
      <c r="W6" s="5" t="str">
        <f>+T6</f>
        <v>Coût / place / jour</v>
      </c>
      <c r="X6" s="6">
        <f>+W34/$C$7/31</f>
        <v>0.64516129032258063</v>
      </c>
      <c r="Y6" s="7"/>
      <c r="Z6" s="5" t="str">
        <f>+W6</f>
        <v>Coût / place / jour</v>
      </c>
      <c r="AA6" s="6">
        <f>+Z34/$C$7/31</f>
        <v>0.64516129032258063</v>
      </c>
      <c r="AB6" s="7"/>
      <c r="AC6" s="5" t="str">
        <f>+Z6</f>
        <v>Coût / place / jour</v>
      </c>
      <c r="AD6" s="6">
        <f>+AC34/$C$7/30</f>
        <v>0.66666666666666663</v>
      </c>
      <c r="AE6" s="7"/>
      <c r="AF6" s="5" t="str">
        <f>+AC6</f>
        <v>Coût / place / jour</v>
      </c>
      <c r="AG6" s="6">
        <f>+AF34/$C$7/31</f>
        <v>0.64516129032258063</v>
      </c>
      <c r="AH6" s="7"/>
      <c r="AI6" s="5" t="str">
        <f>+AF6</f>
        <v>Coût / place / jour</v>
      </c>
      <c r="AJ6" s="6">
        <f>+AI34/$C$7/30</f>
        <v>0.66666666666666663</v>
      </c>
      <c r="AK6" s="9"/>
      <c r="AL6" s="5" t="str">
        <f>+AI6</f>
        <v>Coût / place / jour</v>
      </c>
      <c r="AM6" s="6">
        <f>+AL34/$C$7/31</f>
        <v>0.64516129032258063</v>
      </c>
      <c r="AN6" s="7"/>
      <c r="AO6" s="7"/>
      <c r="AP6" s="10" t="str">
        <f>+AL6</f>
        <v>Coût / place / jour</v>
      </c>
      <c r="AQ6" s="11">
        <f>+AP34/$C$7/365</f>
        <v>0.65753424657534243</v>
      </c>
      <c r="AR6" s="2"/>
      <c r="AS6" s="2"/>
      <c r="AT6" s="2"/>
    </row>
    <row r="7" spans="2:56">
      <c r="B7" s="12"/>
      <c r="C7" s="52">
        <v>1</v>
      </c>
      <c r="D7"/>
      <c r="E7" s="18">
        <f>+E34/$AP34</f>
        <v>8.3333333333333329E-2</v>
      </c>
      <c r="F7" s="14"/>
      <c r="G7"/>
      <c r="H7" s="18">
        <f>+H34/$AP34</f>
        <v>8.3333333333333329E-2</v>
      </c>
      <c r="I7" s="14"/>
      <c r="J7"/>
      <c r="K7" s="18">
        <f>+K34/$AP34</f>
        <v>8.3333333333333329E-2</v>
      </c>
      <c r="L7" s="19"/>
      <c r="M7"/>
      <c r="N7" s="18">
        <f>+N34/$AP34</f>
        <v>8.3333333333333329E-2</v>
      </c>
      <c r="O7" s="19"/>
      <c r="P7" s="15"/>
      <c r="Q7" s="18">
        <f>+Q34/$AP34</f>
        <v>8.3333333333333329E-2</v>
      </c>
      <c r="R7" s="19"/>
      <c r="S7" s="15"/>
      <c r="T7" s="18">
        <f>+T34/$AP34</f>
        <v>8.3333333333333329E-2</v>
      </c>
      <c r="U7" s="19"/>
      <c r="V7"/>
      <c r="W7" s="18">
        <f>+W34/$AP34</f>
        <v>8.3333333333333329E-2</v>
      </c>
      <c r="X7" s="19"/>
      <c r="Y7"/>
      <c r="Z7" s="18">
        <f>+Z34/$AP34</f>
        <v>8.3333333333333329E-2</v>
      </c>
      <c r="AA7" s="19"/>
      <c r="AB7"/>
      <c r="AC7" s="18">
        <f>+AC34/$AP34</f>
        <v>8.3333333333333329E-2</v>
      </c>
      <c r="AD7" s="19"/>
      <c r="AE7"/>
      <c r="AF7" s="18">
        <f>+AF34/$AP34</f>
        <v>8.3333333333333329E-2</v>
      </c>
      <c r="AG7" s="19"/>
      <c r="AH7"/>
      <c r="AI7" s="18">
        <f>+AI34/$AP34</f>
        <v>8.3333333333333329E-2</v>
      </c>
      <c r="AJ7" s="19"/>
      <c r="AK7" s="16"/>
      <c r="AL7" s="18">
        <f>+AL34/$AP34</f>
        <v>8.3333333333333329E-2</v>
      </c>
      <c r="AM7" s="19"/>
      <c r="AN7"/>
      <c r="AO7"/>
      <c r="AP7" s="24">
        <f>+AP34/$AP34</f>
        <v>1</v>
      </c>
      <c r="AQ7" s="17" t="s">
        <v>4</v>
      </c>
      <c r="AR7" s="2"/>
      <c r="AS7" s="2"/>
      <c r="AT7" s="2"/>
    </row>
    <row r="8" spans="2:56">
      <c r="B8" s="12"/>
      <c r="C8" s="13" t="s">
        <v>46</v>
      </c>
      <c r="D8"/>
      <c r="E8" s="25" t="s">
        <v>7</v>
      </c>
      <c r="F8" s="13" t="s">
        <v>5</v>
      </c>
      <c r="G8" s="20"/>
      <c r="H8" s="25" t="s">
        <v>8</v>
      </c>
      <c r="I8" s="13" t="s">
        <v>5</v>
      </c>
      <c r="J8" s="20"/>
      <c r="K8" s="25" t="s">
        <v>9</v>
      </c>
      <c r="L8" s="13" t="s">
        <v>5</v>
      </c>
      <c r="M8" s="20"/>
      <c r="N8" s="25" t="s">
        <v>10</v>
      </c>
      <c r="O8" s="13" t="s">
        <v>5</v>
      </c>
      <c r="P8" s="21"/>
      <c r="Q8" s="25" t="s">
        <v>11</v>
      </c>
      <c r="R8" s="13" t="s">
        <v>5</v>
      </c>
      <c r="S8" s="21"/>
      <c r="T8" s="25" t="s">
        <v>12</v>
      </c>
      <c r="U8" s="13" t="s">
        <v>5</v>
      </c>
      <c r="V8" s="20"/>
      <c r="W8" s="25" t="s">
        <v>13</v>
      </c>
      <c r="X8" s="13" t="s">
        <v>5</v>
      </c>
      <c r="Y8" s="20"/>
      <c r="Z8" s="25" t="s">
        <v>14</v>
      </c>
      <c r="AA8" s="13" t="s">
        <v>5</v>
      </c>
      <c r="AB8" s="20"/>
      <c r="AC8" s="25" t="s">
        <v>15</v>
      </c>
      <c r="AD8" s="13" t="s">
        <v>5</v>
      </c>
      <c r="AE8" s="20"/>
      <c r="AF8" s="25" t="s">
        <v>16</v>
      </c>
      <c r="AG8" s="13" t="s">
        <v>5</v>
      </c>
      <c r="AH8" s="20"/>
      <c r="AI8" s="25" t="s">
        <v>17</v>
      </c>
      <c r="AJ8" s="13" t="s">
        <v>5</v>
      </c>
      <c r="AK8" s="22"/>
      <c r="AL8" s="25" t="s">
        <v>18</v>
      </c>
      <c r="AM8" s="13" t="s">
        <v>5</v>
      </c>
      <c r="AN8" s="23" t="s">
        <v>0</v>
      </c>
      <c r="AO8" s="20"/>
      <c r="AP8" s="27" t="s">
        <v>19</v>
      </c>
      <c r="AQ8" s="13" t="s">
        <v>5</v>
      </c>
      <c r="AR8" s="2"/>
      <c r="AS8" s="2"/>
      <c r="AT8" s="2"/>
    </row>
    <row r="9" spans="2:56" ht="13" thickBot="1">
      <c r="B9" s="53"/>
      <c r="C9" s="54">
        <f>AP34/$C$7</f>
        <v>240</v>
      </c>
      <c r="D9"/>
      <c r="E9" s="74" t="s">
        <v>20</v>
      </c>
      <c r="F9" s="29"/>
      <c r="G9" s="26"/>
      <c r="H9" s="75" t="s">
        <v>21</v>
      </c>
      <c r="I9" s="76"/>
      <c r="J9" s="77"/>
      <c r="K9" s="75" t="s">
        <v>22</v>
      </c>
      <c r="L9" s="76"/>
      <c r="M9" s="77"/>
      <c r="N9" s="74" t="s">
        <v>23</v>
      </c>
      <c r="O9" s="78"/>
      <c r="P9" s="79"/>
      <c r="Q9" s="74" t="s">
        <v>24</v>
      </c>
      <c r="R9" s="78"/>
      <c r="S9" s="79"/>
      <c r="T9" s="75" t="s">
        <v>25</v>
      </c>
      <c r="U9" s="76"/>
      <c r="V9" s="77"/>
      <c r="W9" s="75" t="s">
        <v>26</v>
      </c>
      <c r="X9" s="76"/>
      <c r="Y9" s="77"/>
      <c r="Z9" s="75" t="s">
        <v>27</v>
      </c>
      <c r="AA9" s="76"/>
      <c r="AB9" s="77"/>
      <c r="AC9" s="75" t="s">
        <v>28</v>
      </c>
      <c r="AD9" s="76"/>
      <c r="AE9" s="77"/>
      <c r="AF9" s="75" t="s">
        <v>29</v>
      </c>
      <c r="AG9" s="76"/>
      <c r="AH9" s="77"/>
      <c r="AI9" s="75" t="s">
        <v>30</v>
      </c>
      <c r="AJ9" s="76"/>
      <c r="AK9" s="80"/>
      <c r="AL9" s="75" t="s">
        <v>31</v>
      </c>
      <c r="AM9" s="76"/>
      <c r="AN9" s="77"/>
      <c r="AO9" s="77"/>
      <c r="AP9" s="81" t="s">
        <v>33</v>
      </c>
      <c r="AQ9" s="82"/>
      <c r="AR9" s="83"/>
      <c r="AS9" s="83"/>
      <c r="AT9" s="84"/>
      <c r="AU9" s="85"/>
      <c r="AV9" s="85"/>
      <c r="AW9" s="85"/>
      <c r="AX9" s="85"/>
      <c r="AY9" s="85"/>
      <c r="AZ9" s="85"/>
    </row>
    <row r="10" spans="2:56" ht="14" thickTop="1" thickBot="1">
      <c r="D10" s="28"/>
      <c r="G10" s="30"/>
      <c r="J10" s="30"/>
      <c r="M10" s="30"/>
      <c r="P10" s="31"/>
      <c r="S10" s="31"/>
      <c r="V10" s="30"/>
      <c r="Y10" s="32"/>
      <c r="AB10" s="30"/>
      <c r="AE10" s="30"/>
      <c r="AH10" s="30"/>
      <c r="AK10" s="33"/>
      <c r="AN10" s="30"/>
      <c r="AO10" s="30"/>
      <c r="AR10" s="34"/>
      <c r="AS10" s="34"/>
      <c r="AT10" s="34"/>
    </row>
    <row r="11" spans="2:56" ht="13" thickTop="1">
      <c r="B11" s="56"/>
      <c r="C11" s="57" t="s">
        <v>47</v>
      </c>
      <c r="D11"/>
      <c r="E11" s="56"/>
      <c r="F11" s="58"/>
      <c r="G11"/>
      <c r="H11" s="56"/>
      <c r="I11" s="58"/>
      <c r="J11"/>
      <c r="K11" s="56"/>
      <c r="L11" s="58"/>
      <c r="M11"/>
      <c r="N11" s="56"/>
      <c r="O11" s="58"/>
      <c r="P11"/>
      <c r="Q11" s="56"/>
      <c r="R11" s="58"/>
      <c r="S11"/>
      <c r="T11" s="56"/>
      <c r="U11" s="58"/>
      <c r="V11"/>
      <c r="W11" s="56"/>
      <c r="X11" s="58"/>
      <c r="Y11"/>
      <c r="Z11" s="56"/>
      <c r="AA11" s="58"/>
      <c r="AB11"/>
      <c r="AC11" s="56"/>
      <c r="AD11" s="58"/>
      <c r="AE11"/>
      <c r="AF11" s="56"/>
      <c r="AG11" s="58"/>
      <c r="AH11"/>
      <c r="AI11" s="56"/>
      <c r="AJ11" s="58"/>
      <c r="AK11"/>
      <c r="AL11" s="56"/>
      <c r="AM11" s="58"/>
      <c r="AN11"/>
      <c r="AO11"/>
      <c r="AP11" s="59"/>
      <c r="AQ11" s="60"/>
      <c r="AR11" s="39"/>
      <c r="AS11" s="39"/>
      <c r="AT11" s="39"/>
      <c r="AU11" s="32"/>
      <c r="AV11" s="32"/>
      <c r="AW11" s="32"/>
      <c r="AX11" s="32"/>
      <c r="AY11" s="32"/>
      <c r="AZ11" s="32"/>
      <c r="BA11" s="32"/>
      <c r="BB11" s="32"/>
      <c r="BC11" s="32"/>
      <c r="BD11" s="32"/>
    </row>
    <row r="12" spans="2:56">
      <c r="B12" s="35"/>
      <c r="C12" s="55"/>
      <c r="D12"/>
      <c r="E12" s="35"/>
      <c r="F12" s="36"/>
      <c r="G12"/>
      <c r="H12" s="35"/>
      <c r="I12" s="36"/>
      <c r="J12"/>
      <c r="K12" s="35"/>
      <c r="L12" s="36"/>
      <c r="M12"/>
      <c r="N12" s="35"/>
      <c r="O12" s="36"/>
      <c r="P12"/>
      <c r="Q12" s="35"/>
      <c r="R12" s="36"/>
      <c r="S12"/>
      <c r="T12" s="35"/>
      <c r="U12" s="36"/>
      <c r="V12"/>
      <c r="W12" s="35"/>
      <c r="X12" s="36"/>
      <c r="Y12"/>
      <c r="Z12" s="35"/>
      <c r="AA12" s="36"/>
      <c r="AB12"/>
      <c r="AC12" s="35"/>
      <c r="AD12" s="36"/>
      <c r="AE12"/>
      <c r="AF12" s="35"/>
      <c r="AG12" s="36"/>
      <c r="AH12"/>
      <c r="AI12" s="35"/>
      <c r="AJ12" s="36"/>
      <c r="AK12"/>
      <c r="AL12" s="35"/>
      <c r="AM12" s="73"/>
      <c r="AN12"/>
      <c r="AO12"/>
      <c r="AP12" s="37"/>
      <c r="AQ12" s="38"/>
      <c r="AR12" s="39"/>
      <c r="AS12" s="39"/>
      <c r="AT12" s="39"/>
      <c r="AU12" s="32"/>
      <c r="AV12" s="32"/>
      <c r="AW12" s="32"/>
      <c r="AX12" s="32"/>
      <c r="AY12" s="32"/>
      <c r="AZ12" s="32"/>
      <c r="BA12" s="32"/>
      <c r="BB12" s="32"/>
      <c r="BC12" s="32"/>
      <c r="BD12" s="32"/>
    </row>
    <row r="13" spans="2:56">
      <c r="B13" s="91">
        <v>7402</v>
      </c>
      <c r="C13" s="88" t="s">
        <v>34</v>
      </c>
      <c r="D13" s="2"/>
      <c r="E13" s="64">
        <v>1</v>
      </c>
      <c r="F13" s="71">
        <f t="shared" ref="F13:F24" si="0">E13/E$34</f>
        <v>0.05</v>
      </c>
      <c r="G13" s="2"/>
      <c r="H13" s="61">
        <v>1</v>
      </c>
      <c r="I13" s="71">
        <f t="shared" ref="I13:I24" si="1">H13/H$34</f>
        <v>0.05</v>
      </c>
      <c r="J13" s="42"/>
      <c r="K13" s="61">
        <v>1</v>
      </c>
      <c r="L13" s="71">
        <f t="shared" ref="L13:L24" si="2">K13/K$34</f>
        <v>0.05</v>
      </c>
      <c r="M13" s="42"/>
      <c r="N13" s="61">
        <v>1</v>
      </c>
      <c r="O13" s="71">
        <f t="shared" ref="O13:O24" si="3">N13/N$34</f>
        <v>0.05</v>
      </c>
      <c r="P13" s="42"/>
      <c r="Q13" s="61">
        <v>1</v>
      </c>
      <c r="R13" s="71">
        <f t="shared" ref="R13:R24" si="4">Q13/Q$34</f>
        <v>0.05</v>
      </c>
      <c r="S13" s="42"/>
      <c r="T13" s="61">
        <v>1</v>
      </c>
      <c r="U13" s="71">
        <f t="shared" ref="U13:U24" si="5">T13/T$34</f>
        <v>0.05</v>
      </c>
      <c r="V13" s="42"/>
      <c r="W13" s="61">
        <v>1</v>
      </c>
      <c r="X13" s="71">
        <f t="shared" ref="X13:X24" si="6">W13/W$34</f>
        <v>0.05</v>
      </c>
      <c r="Y13" s="42"/>
      <c r="Z13" s="61">
        <v>1</v>
      </c>
      <c r="AA13" s="71">
        <f t="shared" ref="AA13:AA24" si="7">Z13/Z$34</f>
        <v>0.05</v>
      </c>
      <c r="AB13" s="42"/>
      <c r="AC13" s="61">
        <v>1</v>
      </c>
      <c r="AD13" s="71">
        <f t="shared" ref="AD13:AD24" si="8">AC13/AC$34</f>
        <v>0.05</v>
      </c>
      <c r="AE13" s="42"/>
      <c r="AF13" s="61">
        <v>1</v>
      </c>
      <c r="AG13" s="71">
        <f t="shared" ref="AG13:AG24" si="9">AF13/AF$34</f>
        <v>0.05</v>
      </c>
      <c r="AH13" s="42"/>
      <c r="AI13" s="61">
        <v>1</v>
      </c>
      <c r="AJ13" s="71">
        <f t="shared" ref="AJ13:AJ24" si="10">AI13/AI$34</f>
        <v>0.05</v>
      </c>
      <c r="AK13" s="42"/>
      <c r="AL13" s="61">
        <v>1</v>
      </c>
      <c r="AM13" s="71">
        <f t="shared" ref="AM13:AM24" si="11">AL13/AL$34</f>
        <v>0.05</v>
      </c>
      <c r="AN13" s="42"/>
      <c r="AO13" s="42"/>
      <c r="AP13" s="67">
        <f>SUM(+$AL13+$AI13+$AF13+$AC13+$Z13+$W13+$T13+$Q13+$N13+$K13+$H13+$E13)</f>
        <v>12</v>
      </c>
      <c r="AQ13" s="68">
        <f t="shared" ref="AQ13:AQ24" si="12">AP13/AP$34</f>
        <v>0.05</v>
      </c>
      <c r="AR13" s="42"/>
      <c r="AS13" s="42"/>
      <c r="AT13" s="42"/>
      <c r="AU13" s="43"/>
      <c r="AV13" s="43"/>
      <c r="AW13" s="43"/>
      <c r="AX13" s="43"/>
      <c r="AY13" s="43"/>
      <c r="AZ13" s="43"/>
      <c r="BA13" s="43"/>
      <c r="BB13" s="43"/>
      <c r="BC13" s="43"/>
    </row>
    <row r="14" spans="2:56">
      <c r="B14" s="91">
        <v>7404</v>
      </c>
      <c r="C14" s="89" t="s">
        <v>35</v>
      </c>
      <c r="D14" s="2"/>
      <c r="E14" s="65">
        <v>1</v>
      </c>
      <c r="F14" s="72">
        <f t="shared" si="0"/>
        <v>0.05</v>
      </c>
      <c r="G14" s="2"/>
      <c r="H14" s="62">
        <v>1</v>
      </c>
      <c r="I14" s="72">
        <f t="shared" si="1"/>
        <v>0.05</v>
      </c>
      <c r="J14" s="42"/>
      <c r="K14" s="62">
        <v>1</v>
      </c>
      <c r="L14" s="72">
        <f t="shared" si="2"/>
        <v>0.05</v>
      </c>
      <c r="M14" s="42"/>
      <c r="N14" s="62">
        <v>1</v>
      </c>
      <c r="O14" s="72">
        <f t="shared" si="3"/>
        <v>0.05</v>
      </c>
      <c r="P14" s="42"/>
      <c r="Q14" s="62">
        <v>1</v>
      </c>
      <c r="R14" s="72">
        <f t="shared" si="4"/>
        <v>0.05</v>
      </c>
      <c r="S14" s="42"/>
      <c r="T14" s="62">
        <v>1</v>
      </c>
      <c r="U14" s="72">
        <f t="shared" si="5"/>
        <v>0.05</v>
      </c>
      <c r="V14" s="42"/>
      <c r="W14" s="62">
        <v>1</v>
      </c>
      <c r="X14" s="72">
        <f t="shared" si="6"/>
        <v>0.05</v>
      </c>
      <c r="Y14" s="42"/>
      <c r="Z14" s="62">
        <v>1</v>
      </c>
      <c r="AA14" s="72">
        <f t="shared" si="7"/>
        <v>0.05</v>
      </c>
      <c r="AB14" s="42"/>
      <c r="AC14" s="62">
        <v>1</v>
      </c>
      <c r="AD14" s="72">
        <f t="shared" si="8"/>
        <v>0.05</v>
      </c>
      <c r="AE14" s="42"/>
      <c r="AF14" s="62">
        <v>1</v>
      </c>
      <c r="AG14" s="72">
        <f t="shared" si="9"/>
        <v>0.05</v>
      </c>
      <c r="AH14" s="42"/>
      <c r="AI14" s="62">
        <v>1</v>
      </c>
      <c r="AJ14" s="72">
        <f t="shared" si="10"/>
        <v>0.05</v>
      </c>
      <c r="AK14" s="42"/>
      <c r="AL14" s="62">
        <v>1</v>
      </c>
      <c r="AM14" s="72">
        <f t="shared" si="11"/>
        <v>0.05</v>
      </c>
      <c r="AN14" s="42"/>
      <c r="AO14" s="42"/>
      <c r="AP14" s="67">
        <f>SUM(+$AL14+$AI14+$AF14+$AC14+$Z14+$W14+$T14+$Q14+$N14+$K14+$H14+$E14)</f>
        <v>12</v>
      </c>
      <c r="AQ14" s="69">
        <f t="shared" si="12"/>
        <v>0.05</v>
      </c>
      <c r="AR14" s="42"/>
      <c r="AS14" s="42"/>
      <c r="AT14" s="42"/>
      <c r="AU14" s="43"/>
      <c r="AV14" s="43"/>
      <c r="AW14" s="43"/>
      <c r="AX14" s="43"/>
      <c r="AY14" s="43"/>
      <c r="AZ14" s="43"/>
      <c r="BA14" s="43"/>
      <c r="BB14" s="43"/>
      <c r="BC14" s="43"/>
    </row>
    <row r="15" spans="2:56">
      <c r="B15" s="92">
        <v>7406</v>
      </c>
      <c r="C15" s="36" t="s">
        <v>55</v>
      </c>
      <c r="D15" s="2"/>
      <c r="E15" s="64">
        <v>1</v>
      </c>
      <c r="F15" s="72">
        <f t="shared" si="0"/>
        <v>0.05</v>
      </c>
      <c r="G15" s="44" t="s">
        <v>0</v>
      </c>
      <c r="H15" s="61">
        <v>1</v>
      </c>
      <c r="I15" s="72">
        <f t="shared" si="1"/>
        <v>0.05</v>
      </c>
      <c r="J15" s="42"/>
      <c r="K15" s="61">
        <v>1</v>
      </c>
      <c r="L15" s="72">
        <f t="shared" si="2"/>
        <v>0.05</v>
      </c>
      <c r="M15" s="42"/>
      <c r="N15" s="61">
        <v>1</v>
      </c>
      <c r="O15" s="72">
        <f t="shared" si="3"/>
        <v>0.05</v>
      </c>
      <c r="P15" s="42"/>
      <c r="Q15" s="61">
        <v>1</v>
      </c>
      <c r="R15" s="72">
        <f t="shared" si="4"/>
        <v>0.05</v>
      </c>
      <c r="S15" s="42"/>
      <c r="T15" s="61">
        <v>1</v>
      </c>
      <c r="U15" s="72">
        <f t="shared" si="5"/>
        <v>0.05</v>
      </c>
      <c r="V15" s="42"/>
      <c r="W15" s="61">
        <v>1</v>
      </c>
      <c r="X15" s="72">
        <f t="shared" si="6"/>
        <v>0.05</v>
      </c>
      <c r="Y15" s="42"/>
      <c r="Z15" s="61">
        <v>1</v>
      </c>
      <c r="AA15" s="72">
        <f t="shared" si="7"/>
        <v>0.05</v>
      </c>
      <c r="AB15" s="42"/>
      <c r="AC15" s="61">
        <v>1</v>
      </c>
      <c r="AD15" s="72">
        <f t="shared" si="8"/>
        <v>0.05</v>
      </c>
      <c r="AE15" s="42"/>
      <c r="AF15" s="61">
        <v>1</v>
      </c>
      <c r="AG15" s="72">
        <f t="shared" si="9"/>
        <v>0.05</v>
      </c>
      <c r="AH15" s="42"/>
      <c r="AI15" s="61">
        <v>1</v>
      </c>
      <c r="AJ15" s="72">
        <f t="shared" si="10"/>
        <v>0.05</v>
      </c>
      <c r="AK15" s="42"/>
      <c r="AL15" s="61">
        <v>1</v>
      </c>
      <c r="AM15" s="72">
        <f t="shared" si="11"/>
        <v>0.05</v>
      </c>
      <c r="AN15" s="42"/>
      <c r="AO15" s="42"/>
      <c r="AP15" s="67">
        <f t="shared" ref="AP15:AP32" si="13">SUM(+$AL15+$AI15+$AF15+$AC15+$Z15+$W15+$T15+$Q15+$N15+$K15+$H15+$E15)</f>
        <v>12</v>
      </c>
      <c r="AQ15" s="69">
        <f t="shared" si="12"/>
        <v>0.05</v>
      </c>
      <c r="AR15" s="42"/>
      <c r="AS15" s="42"/>
      <c r="AT15" s="42"/>
      <c r="AU15" s="43"/>
      <c r="AV15" s="43"/>
      <c r="AW15" s="43"/>
      <c r="AX15" s="43"/>
      <c r="AY15" s="43"/>
      <c r="AZ15" s="43"/>
      <c r="BA15" s="43"/>
      <c r="BB15" s="43"/>
      <c r="BC15" s="43"/>
    </row>
    <row r="16" spans="2:56">
      <c r="B16" s="92">
        <v>7408</v>
      </c>
      <c r="C16" s="36" t="s">
        <v>56</v>
      </c>
      <c r="D16" s="2"/>
      <c r="E16" s="64">
        <v>1</v>
      </c>
      <c r="F16" s="72">
        <f t="shared" si="0"/>
        <v>0.05</v>
      </c>
      <c r="G16" s="2"/>
      <c r="H16" s="61">
        <v>1</v>
      </c>
      <c r="I16" s="72">
        <f t="shared" si="1"/>
        <v>0.05</v>
      </c>
      <c r="J16" s="42"/>
      <c r="K16" s="61">
        <v>1</v>
      </c>
      <c r="L16" s="72">
        <f t="shared" si="2"/>
        <v>0.05</v>
      </c>
      <c r="M16" s="42"/>
      <c r="N16" s="61">
        <v>1</v>
      </c>
      <c r="O16" s="72">
        <f t="shared" si="3"/>
        <v>0.05</v>
      </c>
      <c r="P16" s="42"/>
      <c r="Q16" s="61">
        <v>1</v>
      </c>
      <c r="R16" s="72">
        <f t="shared" si="4"/>
        <v>0.05</v>
      </c>
      <c r="S16" s="42"/>
      <c r="T16" s="61">
        <v>1</v>
      </c>
      <c r="U16" s="72">
        <f t="shared" si="5"/>
        <v>0.05</v>
      </c>
      <c r="V16" s="42"/>
      <c r="W16" s="61">
        <v>1</v>
      </c>
      <c r="X16" s="72">
        <f t="shared" si="6"/>
        <v>0.05</v>
      </c>
      <c r="Y16" s="42"/>
      <c r="Z16" s="61">
        <v>1</v>
      </c>
      <c r="AA16" s="72">
        <f t="shared" si="7"/>
        <v>0.05</v>
      </c>
      <c r="AB16" s="42"/>
      <c r="AC16" s="61">
        <v>1</v>
      </c>
      <c r="AD16" s="72">
        <f t="shared" si="8"/>
        <v>0.05</v>
      </c>
      <c r="AE16" s="42"/>
      <c r="AF16" s="61">
        <v>1</v>
      </c>
      <c r="AG16" s="72">
        <f t="shared" si="9"/>
        <v>0.05</v>
      </c>
      <c r="AH16" s="42"/>
      <c r="AI16" s="61">
        <v>1</v>
      </c>
      <c r="AJ16" s="72">
        <f t="shared" si="10"/>
        <v>0.05</v>
      </c>
      <c r="AK16" s="42"/>
      <c r="AL16" s="61">
        <v>1</v>
      </c>
      <c r="AM16" s="72">
        <f t="shared" si="11"/>
        <v>0.05</v>
      </c>
      <c r="AN16" s="42"/>
      <c r="AO16" s="42"/>
      <c r="AP16" s="67">
        <f t="shared" si="13"/>
        <v>12</v>
      </c>
      <c r="AQ16" s="69">
        <f t="shared" si="12"/>
        <v>0.05</v>
      </c>
      <c r="AR16" s="42"/>
      <c r="AS16" s="42"/>
      <c r="AT16" s="42"/>
      <c r="AU16" s="43"/>
      <c r="AV16" s="43"/>
      <c r="AW16" s="43"/>
      <c r="AX16" s="43"/>
      <c r="AY16" s="43"/>
      <c r="AZ16" s="43"/>
      <c r="BA16" s="43"/>
      <c r="BB16" s="43"/>
      <c r="BC16" s="43"/>
    </row>
    <row r="17" spans="2:55">
      <c r="B17" s="92">
        <v>7410</v>
      </c>
      <c r="C17" s="36" t="s">
        <v>36</v>
      </c>
      <c r="D17" s="2"/>
      <c r="E17" s="64">
        <v>1</v>
      </c>
      <c r="F17" s="72">
        <f t="shared" si="0"/>
        <v>0.05</v>
      </c>
      <c r="G17" s="2"/>
      <c r="H17" s="61">
        <v>1</v>
      </c>
      <c r="I17" s="72">
        <f t="shared" si="1"/>
        <v>0.05</v>
      </c>
      <c r="J17" s="42"/>
      <c r="K17" s="61">
        <v>1</v>
      </c>
      <c r="L17" s="72">
        <f t="shared" si="2"/>
        <v>0.05</v>
      </c>
      <c r="M17" s="42"/>
      <c r="N17" s="61">
        <v>1</v>
      </c>
      <c r="O17" s="72">
        <f t="shared" si="3"/>
        <v>0.05</v>
      </c>
      <c r="P17" s="42"/>
      <c r="Q17" s="61">
        <v>1</v>
      </c>
      <c r="R17" s="72">
        <f t="shared" si="4"/>
        <v>0.05</v>
      </c>
      <c r="S17" s="42"/>
      <c r="T17" s="61">
        <v>1</v>
      </c>
      <c r="U17" s="72">
        <f t="shared" si="5"/>
        <v>0.05</v>
      </c>
      <c r="V17" s="42"/>
      <c r="W17" s="61">
        <v>1</v>
      </c>
      <c r="X17" s="72">
        <f t="shared" si="6"/>
        <v>0.05</v>
      </c>
      <c r="Y17" s="42"/>
      <c r="Z17" s="61">
        <v>1</v>
      </c>
      <c r="AA17" s="72">
        <f t="shared" si="7"/>
        <v>0.05</v>
      </c>
      <c r="AB17" s="42"/>
      <c r="AC17" s="61">
        <v>1</v>
      </c>
      <c r="AD17" s="72">
        <f t="shared" si="8"/>
        <v>0.05</v>
      </c>
      <c r="AE17" s="42"/>
      <c r="AF17" s="61">
        <v>1</v>
      </c>
      <c r="AG17" s="72">
        <f t="shared" si="9"/>
        <v>0.05</v>
      </c>
      <c r="AH17" s="42"/>
      <c r="AI17" s="61">
        <v>1</v>
      </c>
      <c r="AJ17" s="72">
        <f t="shared" si="10"/>
        <v>0.05</v>
      </c>
      <c r="AK17" s="42"/>
      <c r="AL17" s="61">
        <v>1</v>
      </c>
      <c r="AM17" s="72">
        <f t="shared" si="11"/>
        <v>0.05</v>
      </c>
      <c r="AN17" s="42"/>
      <c r="AO17" s="42"/>
      <c r="AP17" s="67">
        <f t="shared" si="13"/>
        <v>12</v>
      </c>
      <c r="AQ17" s="69">
        <f t="shared" si="12"/>
        <v>0.05</v>
      </c>
      <c r="AR17" s="42"/>
      <c r="AS17" s="42"/>
      <c r="AT17" s="42"/>
      <c r="AU17" s="43"/>
      <c r="AV17" s="43"/>
      <c r="AW17" s="43"/>
      <c r="AX17" s="43"/>
      <c r="AY17" s="43"/>
      <c r="AZ17" s="43"/>
      <c r="BA17" s="43"/>
      <c r="BB17" s="43"/>
      <c r="BC17" s="43"/>
    </row>
    <row r="18" spans="2:55">
      <c r="B18" s="92">
        <v>7412</v>
      </c>
      <c r="C18" s="36" t="s">
        <v>37</v>
      </c>
      <c r="D18" s="2"/>
      <c r="E18" s="64">
        <v>1</v>
      </c>
      <c r="F18" s="72">
        <f t="shared" si="0"/>
        <v>0.05</v>
      </c>
      <c r="G18" s="2"/>
      <c r="H18" s="61">
        <v>1</v>
      </c>
      <c r="I18" s="72">
        <f t="shared" si="1"/>
        <v>0.05</v>
      </c>
      <c r="J18" s="42"/>
      <c r="K18" s="61">
        <v>1</v>
      </c>
      <c r="L18" s="72">
        <f t="shared" si="2"/>
        <v>0.05</v>
      </c>
      <c r="M18" s="42"/>
      <c r="N18" s="61">
        <v>1</v>
      </c>
      <c r="O18" s="72">
        <f t="shared" si="3"/>
        <v>0.05</v>
      </c>
      <c r="P18" s="42"/>
      <c r="Q18" s="61">
        <v>1</v>
      </c>
      <c r="R18" s="72">
        <f t="shared" si="4"/>
        <v>0.05</v>
      </c>
      <c r="S18" s="42"/>
      <c r="T18" s="61">
        <v>1</v>
      </c>
      <c r="U18" s="72">
        <f t="shared" si="5"/>
        <v>0.05</v>
      </c>
      <c r="V18" s="42"/>
      <c r="W18" s="61">
        <v>1</v>
      </c>
      <c r="X18" s="72">
        <f t="shared" si="6"/>
        <v>0.05</v>
      </c>
      <c r="Y18" s="42"/>
      <c r="Z18" s="61">
        <v>1</v>
      </c>
      <c r="AA18" s="72">
        <f t="shared" si="7"/>
        <v>0.05</v>
      </c>
      <c r="AB18" s="42"/>
      <c r="AC18" s="61">
        <v>1</v>
      </c>
      <c r="AD18" s="72">
        <f t="shared" si="8"/>
        <v>0.05</v>
      </c>
      <c r="AE18" s="42"/>
      <c r="AF18" s="61">
        <v>1</v>
      </c>
      <c r="AG18" s="72">
        <f t="shared" si="9"/>
        <v>0.05</v>
      </c>
      <c r="AH18" s="42"/>
      <c r="AI18" s="61">
        <v>1</v>
      </c>
      <c r="AJ18" s="72">
        <f t="shared" si="10"/>
        <v>0.05</v>
      </c>
      <c r="AK18" s="42"/>
      <c r="AL18" s="61">
        <v>1</v>
      </c>
      <c r="AM18" s="72">
        <f t="shared" si="11"/>
        <v>0.05</v>
      </c>
      <c r="AN18" s="42"/>
      <c r="AO18" s="42"/>
      <c r="AP18" s="67">
        <f t="shared" si="13"/>
        <v>12</v>
      </c>
      <c r="AQ18" s="69">
        <f t="shared" si="12"/>
        <v>0.05</v>
      </c>
      <c r="AR18" s="42"/>
      <c r="AS18" s="45"/>
      <c r="AT18" s="42"/>
      <c r="AU18" s="43"/>
      <c r="AV18" s="43"/>
      <c r="AW18" s="43"/>
      <c r="AX18" s="43"/>
      <c r="AY18" s="43"/>
      <c r="AZ18" s="43"/>
      <c r="BA18" s="43"/>
      <c r="BB18" s="43"/>
      <c r="BC18" s="43"/>
    </row>
    <row r="19" spans="2:55">
      <c r="B19" s="92">
        <v>7414</v>
      </c>
      <c r="C19" s="36" t="s">
        <v>38</v>
      </c>
      <c r="D19" s="2"/>
      <c r="E19" s="64">
        <v>1</v>
      </c>
      <c r="F19" s="72">
        <f t="shared" si="0"/>
        <v>0.05</v>
      </c>
      <c r="G19" s="2"/>
      <c r="H19" s="61">
        <v>1</v>
      </c>
      <c r="I19" s="72">
        <f t="shared" si="1"/>
        <v>0.05</v>
      </c>
      <c r="J19" s="42"/>
      <c r="K19" s="61">
        <v>1</v>
      </c>
      <c r="L19" s="72">
        <f t="shared" si="2"/>
        <v>0.05</v>
      </c>
      <c r="M19" s="42"/>
      <c r="N19" s="61">
        <v>1</v>
      </c>
      <c r="O19" s="72">
        <f t="shared" si="3"/>
        <v>0.05</v>
      </c>
      <c r="P19" s="42"/>
      <c r="Q19" s="61">
        <v>1</v>
      </c>
      <c r="R19" s="72">
        <f t="shared" si="4"/>
        <v>0.05</v>
      </c>
      <c r="S19" s="42"/>
      <c r="T19" s="61">
        <v>1</v>
      </c>
      <c r="U19" s="72">
        <f t="shared" si="5"/>
        <v>0.05</v>
      </c>
      <c r="V19" s="42"/>
      <c r="W19" s="61">
        <v>1</v>
      </c>
      <c r="X19" s="72">
        <f t="shared" si="6"/>
        <v>0.05</v>
      </c>
      <c r="Y19" s="42"/>
      <c r="Z19" s="61">
        <v>1</v>
      </c>
      <c r="AA19" s="72">
        <f t="shared" si="7"/>
        <v>0.05</v>
      </c>
      <c r="AB19" s="42"/>
      <c r="AC19" s="61">
        <v>1</v>
      </c>
      <c r="AD19" s="72">
        <f t="shared" si="8"/>
        <v>0.05</v>
      </c>
      <c r="AE19" s="42"/>
      <c r="AF19" s="61">
        <v>1</v>
      </c>
      <c r="AG19" s="72">
        <f t="shared" si="9"/>
        <v>0.05</v>
      </c>
      <c r="AH19" s="42"/>
      <c r="AI19" s="61">
        <v>1</v>
      </c>
      <c r="AJ19" s="72">
        <f t="shared" si="10"/>
        <v>0.05</v>
      </c>
      <c r="AK19" s="42"/>
      <c r="AL19" s="61">
        <v>1</v>
      </c>
      <c r="AM19" s="72">
        <f t="shared" si="11"/>
        <v>0.05</v>
      </c>
      <c r="AN19" s="42"/>
      <c r="AO19" s="42"/>
      <c r="AP19" s="67">
        <f t="shared" si="13"/>
        <v>12</v>
      </c>
      <c r="AQ19" s="69">
        <f t="shared" si="12"/>
        <v>0.05</v>
      </c>
      <c r="AR19" s="42"/>
      <c r="AS19" s="42"/>
      <c r="AT19" s="42"/>
      <c r="AU19" s="43"/>
      <c r="AV19" s="43"/>
      <c r="AW19" s="43"/>
      <c r="AX19" s="43"/>
      <c r="AY19" s="43"/>
      <c r="AZ19" s="43"/>
      <c r="BA19" s="43"/>
      <c r="BB19" s="43"/>
      <c r="BC19" s="43"/>
    </row>
    <row r="20" spans="2:55">
      <c r="B20" s="92">
        <v>7416</v>
      </c>
      <c r="C20" s="36" t="s">
        <v>54</v>
      </c>
      <c r="D20" s="2"/>
      <c r="E20" s="64">
        <v>1</v>
      </c>
      <c r="F20" s="72">
        <f t="shared" si="0"/>
        <v>0.05</v>
      </c>
      <c r="G20" s="2"/>
      <c r="H20" s="61">
        <v>1</v>
      </c>
      <c r="I20" s="72">
        <f t="shared" si="1"/>
        <v>0.05</v>
      </c>
      <c r="J20" s="42"/>
      <c r="K20" s="61">
        <v>1</v>
      </c>
      <c r="L20" s="72">
        <f t="shared" si="2"/>
        <v>0.05</v>
      </c>
      <c r="M20" s="42"/>
      <c r="N20" s="61">
        <v>1</v>
      </c>
      <c r="O20" s="72">
        <f t="shared" si="3"/>
        <v>0.05</v>
      </c>
      <c r="P20" s="42"/>
      <c r="Q20" s="61">
        <v>1</v>
      </c>
      <c r="R20" s="72">
        <f t="shared" si="4"/>
        <v>0.05</v>
      </c>
      <c r="S20" s="42"/>
      <c r="T20" s="61">
        <v>1</v>
      </c>
      <c r="U20" s="72">
        <f t="shared" si="5"/>
        <v>0.05</v>
      </c>
      <c r="V20" s="42"/>
      <c r="W20" s="61">
        <v>1</v>
      </c>
      <c r="X20" s="72">
        <f t="shared" si="6"/>
        <v>0.05</v>
      </c>
      <c r="Y20" s="42"/>
      <c r="Z20" s="61">
        <v>1</v>
      </c>
      <c r="AA20" s="72">
        <f t="shared" si="7"/>
        <v>0.05</v>
      </c>
      <c r="AB20" s="42"/>
      <c r="AC20" s="61">
        <v>1</v>
      </c>
      <c r="AD20" s="72">
        <f t="shared" si="8"/>
        <v>0.05</v>
      </c>
      <c r="AE20" s="42"/>
      <c r="AF20" s="61">
        <v>1</v>
      </c>
      <c r="AG20" s="72">
        <f t="shared" si="9"/>
        <v>0.05</v>
      </c>
      <c r="AH20" s="42"/>
      <c r="AI20" s="61">
        <v>1</v>
      </c>
      <c r="AJ20" s="72">
        <f t="shared" si="10"/>
        <v>0.05</v>
      </c>
      <c r="AK20" s="42"/>
      <c r="AL20" s="61">
        <v>1</v>
      </c>
      <c r="AM20" s="72">
        <f t="shared" si="11"/>
        <v>0.05</v>
      </c>
      <c r="AN20" s="42"/>
      <c r="AO20" s="42"/>
      <c r="AP20" s="67">
        <f t="shared" si="13"/>
        <v>12</v>
      </c>
      <c r="AQ20" s="69">
        <f t="shared" si="12"/>
        <v>0.05</v>
      </c>
      <c r="AR20" s="42"/>
      <c r="AS20" s="42"/>
      <c r="AT20" s="42"/>
      <c r="AU20" s="43"/>
      <c r="AV20" s="43"/>
      <c r="AW20" s="43"/>
      <c r="AX20" s="43"/>
      <c r="AY20" s="43"/>
      <c r="AZ20" s="43"/>
      <c r="BA20" s="43"/>
      <c r="BB20" s="43"/>
      <c r="BC20" s="43"/>
    </row>
    <row r="21" spans="2:55">
      <c r="B21" s="91">
        <v>7418</v>
      </c>
      <c r="C21" s="89" t="s">
        <v>48</v>
      </c>
      <c r="D21" s="2"/>
      <c r="E21" s="64">
        <v>1</v>
      </c>
      <c r="F21" s="72">
        <f t="shared" si="0"/>
        <v>0.05</v>
      </c>
      <c r="G21" s="2"/>
      <c r="H21" s="61">
        <v>1</v>
      </c>
      <c r="I21" s="72">
        <f t="shared" si="1"/>
        <v>0.05</v>
      </c>
      <c r="J21" s="42"/>
      <c r="K21" s="61">
        <v>1</v>
      </c>
      <c r="L21" s="72">
        <f t="shared" si="2"/>
        <v>0.05</v>
      </c>
      <c r="M21" s="42"/>
      <c r="N21" s="61">
        <v>1</v>
      </c>
      <c r="O21" s="72">
        <f t="shared" si="3"/>
        <v>0.05</v>
      </c>
      <c r="P21" s="42"/>
      <c r="Q21" s="61">
        <v>1</v>
      </c>
      <c r="R21" s="72">
        <f t="shared" si="4"/>
        <v>0.05</v>
      </c>
      <c r="S21" s="42"/>
      <c r="T21" s="61">
        <v>1</v>
      </c>
      <c r="U21" s="72">
        <f t="shared" si="5"/>
        <v>0.05</v>
      </c>
      <c r="V21" s="42"/>
      <c r="W21" s="61">
        <v>1</v>
      </c>
      <c r="X21" s="72">
        <f t="shared" si="6"/>
        <v>0.05</v>
      </c>
      <c r="Y21" s="42"/>
      <c r="Z21" s="61">
        <v>1</v>
      </c>
      <c r="AA21" s="72">
        <f t="shared" si="7"/>
        <v>0.05</v>
      </c>
      <c r="AB21" s="42"/>
      <c r="AC21" s="61">
        <v>1</v>
      </c>
      <c r="AD21" s="72">
        <f t="shared" si="8"/>
        <v>0.05</v>
      </c>
      <c r="AE21" s="42"/>
      <c r="AF21" s="61">
        <v>1</v>
      </c>
      <c r="AG21" s="72">
        <f t="shared" si="9"/>
        <v>0.05</v>
      </c>
      <c r="AH21" s="42"/>
      <c r="AI21" s="61">
        <v>1</v>
      </c>
      <c r="AJ21" s="72">
        <f t="shared" si="10"/>
        <v>0.05</v>
      </c>
      <c r="AK21" s="42"/>
      <c r="AL21" s="61">
        <v>1</v>
      </c>
      <c r="AM21" s="72">
        <f t="shared" si="11"/>
        <v>0.05</v>
      </c>
      <c r="AN21" s="42"/>
      <c r="AO21" s="42"/>
      <c r="AP21" s="67">
        <f t="shared" si="13"/>
        <v>12</v>
      </c>
      <c r="AQ21" s="69">
        <f t="shared" si="12"/>
        <v>0.05</v>
      </c>
      <c r="AR21" s="42"/>
      <c r="AS21" s="42"/>
      <c r="AT21" s="42"/>
      <c r="AU21" s="43"/>
      <c r="AV21" s="43"/>
      <c r="AW21" s="43"/>
      <c r="AX21" s="43"/>
      <c r="AY21" s="43"/>
      <c r="AZ21" s="43"/>
      <c r="BA21" s="43"/>
      <c r="BB21" s="43"/>
      <c r="BC21" s="43"/>
    </row>
    <row r="22" spans="2:55">
      <c r="B22" s="92">
        <v>7420</v>
      </c>
      <c r="C22" s="36" t="s">
        <v>39</v>
      </c>
      <c r="D22" s="2"/>
      <c r="E22" s="64">
        <v>1</v>
      </c>
      <c r="F22" s="72">
        <f t="shared" si="0"/>
        <v>0.05</v>
      </c>
      <c r="G22" s="2"/>
      <c r="H22" s="61">
        <v>1</v>
      </c>
      <c r="I22" s="72">
        <f t="shared" si="1"/>
        <v>0.05</v>
      </c>
      <c r="J22" s="42"/>
      <c r="K22" s="61">
        <v>1</v>
      </c>
      <c r="L22" s="72">
        <f t="shared" si="2"/>
        <v>0.05</v>
      </c>
      <c r="M22" s="42"/>
      <c r="N22" s="61">
        <v>1</v>
      </c>
      <c r="O22" s="72">
        <f t="shared" si="3"/>
        <v>0.05</v>
      </c>
      <c r="P22" s="42"/>
      <c r="Q22" s="61">
        <v>1</v>
      </c>
      <c r="R22" s="72">
        <f t="shared" si="4"/>
        <v>0.05</v>
      </c>
      <c r="S22" s="42"/>
      <c r="T22" s="61">
        <v>1</v>
      </c>
      <c r="U22" s="72">
        <f t="shared" si="5"/>
        <v>0.05</v>
      </c>
      <c r="V22" s="42"/>
      <c r="W22" s="61">
        <v>1</v>
      </c>
      <c r="X22" s="72">
        <f t="shared" si="6"/>
        <v>0.05</v>
      </c>
      <c r="Y22" s="42"/>
      <c r="Z22" s="61">
        <v>1</v>
      </c>
      <c r="AA22" s="72">
        <f t="shared" si="7"/>
        <v>0.05</v>
      </c>
      <c r="AB22" s="42"/>
      <c r="AC22" s="61">
        <v>1</v>
      </c>
      <c r="AD22" s="72">
        <f t="shared" si="8"/>
        <v>0.05</v>
      </c>
      <c r="AE22" s="42"/>
      <c r="AF22" s="61">
        <v>1</v>
      </c>
      <c r="AG22" s="72">
        <f t="shared" si="9"/>
        <v>0.05</v>
      </c>
      <c r="AH22" s="42"/>
      <c r="AI22" s="61">
        <v>1</v>
      </c>
      <c r="AJ22" s="72">
        <f t="shared" si="10"/>
        <v>0.05</v>
      </c>
      <c r="AK22" s="42"/>
      <c r="AL22" s="61">
        <v>1</v>
      </c>
      <c r="AM22" s="72">
        <f t="shared" si="11"/>
        <v>0.05</v>
      </c>
      <c r="AN22" s="42"/>
      <c r="AO22" s="42"/>
      <c r="AP22" s="67">
        <f t="shared" si="13"/>
        <v>12</v>
      </c>
      <c r="AQ22" s="69">
        <f t="shared" si="12"/>
        <v>0.05</v>
      </c>
      <c r="AR22" s="42"/>
      <c r="AS22" s="42"/>
      <c r="AT22" s="42"/>
      <c r="AU22" s="43"/>
      <c r="AV22" s="43"/>
      <c r="AW22" s="43"/>
      <c r="AX22" s="43"/>
      <c r="AY22" s="43"/>
      <c r="AZ22" s="43"/>
      <c r="BA22" s="43"/>
      <c r="BB22" s="43"/>
      <c r="BC22" s="43"/>
    </row>
    <row r="23" spans="2:55">
      <c r="B23" s="91">
        <v>7422</v>
      </c>
      <c r="C23" s="89" t="s">
        <v>40</v>
      </c>
      <c r="D23" s="2"/>
      <c r="E23" s="64">
        <v>1</v>
      </c>
      <c r="F23" s="72">
        <f t="shared" si="0"/>
        <v>0.05</v>
      </c>
      <c r="G23" s="2"/>
      <c r="H23" s="61">
        <v>1</v>
      </c>
      <c r="I23" s="72">
        <f t="shared" si="1"/>
        <v>0.05</v>
      </c>
      <c r="J23" s="42"/>
      <c r="K23" s="61">
        <v>1</v>
      </c>
      <c r="L23" s="72">
        <f t="shared" si="2"/>
        <v>0.05</v>
      </c>
      <c r="M23" s="42"/>
      <c r="N23" s="61">
        <v>1</v>
      </c>
      <c r="O23" s="72">
        <f t="shared" si="3"/>
        <v>0.05</v>
      </c>
      <c r="P23" s="42"/>
      <c r="Q23" s="61">
        <v>1</v>
      </c>
      <c r="R23" s="72">
        <f t="shared" si="4"/>
        <v>0.05</v>
      </c>
      <c r="S23" s="42"/>
      <c r="T23" s="61">
        <v>1</v>
      </c>
      <c r="U23" s="72">
        <f t="shared" si="5"/>
        <v>0.05</v>
      </c>
      <c r="V23" s="42"/>
      <c r="W23" s="61">
        <v>1</v>
      </c>
      <c r="X23" s="72">
        <f t="shared" si="6"/>
        <v>0.05</v>
      </c>
      <c r="Y23" s="42"/>
      <c r="Z23" s="61">
        <v>1</v>
      </c>
      <c r="AA23" s="72">
        <f t="shared" si="7"/>
        <v>0.05</v>
      </c>
      <c r="AB23" s="42"/>
      <c r="AC23" s="61">
        <v>1</v>
      </c>
      <c r="AD23" s="72">
        <f t="shared" si="8"/>
        <v>0.05</v>
      </c>
      <c r="AE23" s="42"/>
      <c r="AF23" s="61">
        <v>1</v>
      </c>
      <c r="AG23" s="72">
        <f t="shared" si="9"/>
        <v>0.05</v>
      </c>
      <c r="AH23" s="42"/>
      <c r="AI23" s="61">
        <v>1</v>
      </c>
      <c r="AJ23" s="72">
        <f t="shared" si="10"/>
        <v>0.05</v>
      </c>
      <c r="AK23" s="42"/>
      <c r="AL23" s="61">
        <v>1</v>
      </c>
      <c r="AM23" s="72">
        <f t="shared" si="11"/>
        <v>0.05</v>
      </c>
      <c r="AN23" s="42"/>
      <c r="AO23" s="42"/>
      <c r="AP23" s="67">
        <f t="shared" si="13"/>
        <v>12</v>
      </c>
      <c r="AQ23" s="69">
        <f t="shared" si="12"/>
        <v>0.05</v>
      </c>
      <c r="AR23" s="42"/>
      <c r="AS23" s="42"/>
      <c r="AT23" s="42"/>
      <c r="AU23" s="43"/>
      <c r="AV23" s="43"/>
      <c r="AW23" s="43"/>
      <c r="AX23" s="43"/>
      <c r="AY23" s="43"/>
      <c r="AZ23" s="43"/>
      <c r="BA23" s="43"/>
      <c r="BB23" s="43"/>
      <c r="BC23" s="43"/>
    </row>
    <row r="24" spans="2:55">
      <c r="B24" s="93">
        <v>7424</v>
      </c>
      <c r="C24" s="90" t="s">
        <v>41</v>
      </c>
      <c r="D24" s="2"/>
      <c r="E24" s="64">
        <v>1</v>
      </c>
      <c r="F24" s="72">
        <f t="shared" si="0"/>
        <v>0.05</v>
      </c>
      <c r="G24" s="2"/>
      <c r="H24" s="61">
        <v>1</v>
      </c>
      <c r="I24" s="72">
        <f t="shared" si="1"/>
        <v>0.05</v>
      </c>
      <c r="J24" s="2"/>
      <c r="K24" s="61">
        <v>1</v>
      </c>
      <c r="L24" s="72">
        <f t="shared" si="2"/>
        <v>0.05</v>
      </c>
      <c r="M24" s="2"/>
      <c r="N24" s="61">
        <v>1</v>
      </c>
      <c r="O24" s="72">
        <f t="shared" si="3"/>
        <v>0.05</v>
      </c>
      <c r="P24" s="2"/>
      <c r="Q24" s="61">
        <v>1</v>
      </c>
      <c r="R24" s="72">
        <f t="shared" si="4"/>
        <v>0.05</v>
      </c>
      <c r="S24" s="2"/>
      <c r="T24" s="61">
        <v>1</v>
      </c>
      <c r="U24" s="72">
        <f t="shared" si="5"/>
        <v>0.05</v>
      </c>
      <c r="V24" s="2"/>
      <c r="W24" s="61">
        <v>1</v>
      </c>
      <c r="X24" s="72">
        <f t="shared" si="6"/>
        <v>0.05</v>
      </c>
      <c r="Y24" s="2"/>
      <c r="Z24" s="61">
        <v>1</v>
      </c>
      <c r="AA24" s="72">
        <f t="shared" si="7"/>
        <v>0.05</v>
      </c>
      <c r="AB24" s="2"/>
      <c r="AC24" s="61">
        <v>1</v>
      </c>
      <c r="AD24" s="72">
        <f t="shared" si="8"/>
        <v>0.05</v>
      </c>
      <c r="AE24" s="2"/>
      <c r="AF24" s="61">
        <v>1</v>
      </c>
      <c r="AG24" s="72">
        <f t="shared" si="9"/>
        <v>0.05</v>
      </c>
      <c r="AH24" s="2"/>
      <c r="AI24" s="61">
        <v>1</v>
      </c>
      <c r="AJ24" s="72">
        <f t="shared" si="10"/>
        <v>0.05</v>
      </c>
      <c r="AK24" s="2"/>
      <c r="AL24" s="61">
        <v>1</v>
      </c>
      <c r="AM24" s="72">
        <f t="shared" si="11"/>
        <v>0.05</v>
      </c>
      <c r="AN24" s="2"/>
      <c r="AO24" s="2"/>
      <c r="AP24" s="67">
        <f t="shared" si="13"/>
        <v>12</v>
      </c>
      <c r="AQ24" s="69">
        <f t="shared" si="12"/>
        <v>0.05</v>
      </c>
      <c r="AR24" s="2"/>
      <c r="AS24" s="2"/>
      <c r="AT24" s="2"/>
    </row>
    <row r="25" spans="2:55">
      <c r="B25" s="93">
        <v>7426</v>
      </c>
      <c r="C25" s="90" t="s">
        <v>42</v>
      </c>
      <c r="D25" s="2"/>
      <c r="E25" s="64">
        <v>1</v>
      </c>
      <c r="F25" s="72">
        <f t="shared" ref="F25:F32" si="14">E25/E$34</f>
        <v>0.05</v>
      </c>
      <c r="G25" s="2"/>
      <c r="H25" s="61">
        <v>1</v>
      </c>
      <c r="I25" s="72">
        <f t="shared" ref="I25:I32" si="15">H25/H$34</f>
        <v>0.05</v>
      </c>
      <c r="J25" s="2"/>
      <c r="K25" s="61">
        <v>1</v>
      </c>
      <c r="L25" s="72">
        <f t="shared" ref="L25:L32" si="16">K25/K$34</f>
        <v>0.05</v>
      </c>
      <c r="M25" s="2"/>
      <c r="N25" s="61">
        <v>1</v>
      </c>
      <c r="O25" s="72">
        <f t="shared" ref="O25:O32" si="17">N25/N$34</f>
        <v>0.05</v>
      </c>
      <c r="P25" s="2"/>
      <c r="Q25" s="61">
        <v>1</v>
      </c>
      <c r="R25" s="72">
        <f t="shared" ref="R25:R32" si="18">Q25/Q$34</f>
        <v>0.05</v>
      </c>
      <c r="S25" s="2"/>
      <c r="T25" s="61">
        <v>1</v>
      </c>
      <c r="U25" s="72">
        <f t="shared" ref="U25:U32" si="19">T25/T$34</f>
        <v>0.05</v>
      </c>
      <c r="V25" s="2"/>
      <c r="W25" s="61">
        <v>1</v>
      </c>
      <c r="X25" s="72">
        <f t="shared" ref="X25:X32" si="20">W25/W$34</f>
        <v>0.05</v>
      </c>
      <c r="Y25" s="2"/>
      <c r="Z25" s="61">
        <v>1</v>
      </c>
      <c r="AA25" s="72">
        <f t="shared" ref="AA25:AA32" si="21">Z25/Z$34</f>
        <v>0.05</v>
      </c>
      <c r="AB25" s="2"/>
      <c r="AC25" s="61">
        <v>1</v>
      </c>
      <c r="AD25" s="72">
        <f t="shared" ref="AD25:AD32" si="22">AC25/AC$34</f>
        <v>0.05</v>
      </c>
      <c r="AE25" s="2"/>
      <c r="AF25" s="61">
        <v>1</v>
      </c>
      <c r="AG25" s="72">
        <f t="shared" ref="AG25:AG32" si="23">AF25/AF$34</f>
        <v>0.05</v>
      </c>
      <c r="AH25" s="2"/>
      <c r="AI25" s="61">
        <v>1</v>
      </c>
      <c r="AJ25" s="72">
        <f t="shared" ref="AJ25:AJ32" si="24">AI25/AI$34</f>
        <v>0.05</v>
      </c>
      <c r="AK25" s="2"/>
      <c r="AL25" s="61">
        <v>1</v>
      </c>
      <c r="AM25" s="72">
        <f t="shared" ref="AM25:AM32" si="25">AL25/AL$34</f>
        <v>0.05</v>
      </c>
      <c r="AN25" s="2"/>
      <c r="AO25" s="2"/>
      <c r="AP25" s="67">
        <f t="shared" si="13"/>
        <v>12</v>
      </c>
      <c r="AQ25" s="69">
        <f t="shared" ref="AQ25:AQ32" si="26">AP25/AP$34</f>
        <v>0.05</v>
      </c>
      <c r="AR25" s="2"/>
      <c r="AS25" s="2"/>
      <c r="AT25" s="2"/>
    </row>
    <row r="26" spans="2:55">
      <c r="B26" s="91">
        <v>7428</v>
      </c>
      <c r="C26" s="89" t="s">
        <v>49</v>
      </c>
      <c r="D26" s="2"/>
      <c r="E26" s="64">
        <v>1</v>
      </c>
      <c r="F26" s="72">
        <f t="shared" si="14"/>
        <v>0.05</v>
      </c>
      <c r="G26" s="2"/>
      <c r="H26" s="61">
        <v>1</v>
      </c>
      <c r="I26" s="72">
        <f t="shared" si="15"/>
        <v>0.05</v>
      </c>
      <c r="J26" s="2"/>
      <c r="K26" s="61">
        <v>1</v>
      </c>
      <c r="L26" s="72">
        <f t="shared" si="16"/>
        <v>0.05</v>
      </c>
      <c r="M26" s="2"/>
      <c r="N26" s="61">
        <v>1</v>
      </c>
      <c r="O26" s="72">
        <f t="shared" si="17"/>
        <v>0.05</v>
      </c>
      <c r="P26" s="2"/>
      <c r="Q26" s="61">
        <v>1</v>
      </c>
      <c r="R26" s="72">
        <f t="shared" si="18"/>
        <v>0.05</v>
      </c>
      <c r="S26" s="2"/>
      <c r="T26" s="61">
        <v>1</v>
      </c>
      <c r="U26" s="72">
        <f t="shared" si="19"/>
        <v>0.05</v>
      </c>
      <c r="V26" s="2"/>
      <c r="W26" s="61">
        <v>1</v>
      </c>
      <c r="X26" s="72">
        <f t="shared" si="20"/>
        <v>0.05</v>
      </c>
      <c r="Y26" s="2"/>
      <c r="Z26" s="61">
        <v>1</v>
      </c>
      <c r="AA26" s="72">
        <f t="shared" si="21"/>
        <v>0.05</v>
      </c>
      <c r="AB26" s="2"/>
      <c r="AC26" s="61">
        <v>1</v>
      </c>
      <c r="AD26" s="72">
        <f t="shared" si="22"/>
        <v>0.05</v>
      </c>
      <c r="AE26" s="2"/>
      <c r="AF26" s="61">
        <v>1</v>
      </c>
      <c r="AG26" s="72">
        <f t="shared" si="23"/>
        <v>0.05</v>
      </c>
      <c r="AH26" s="2"/>
      <c r="AI26" s="61">
        <v>1</v>
      </c>
      <c r="AJ26" s="72">
        <f t="shared" si="24"/>
        <v>0.05</v>
      </c>
      <c r="AK26" s="2"/>
      <c r="AL26" s="61">
        <v>1</v>
      </c>
      <c r="AM26" s="72">
        <f t="shared" si="25"/>
        <v>0.05</v>
      </c>
      <c r="AN26" s="2"/>
      <c r="AO26" s="2"/>
      <c r="AP26" s="67">
        <f t="shared" si="13"/>
        <v>12</v>
      </c>
      <c r="AQ26" s="69">
        <f t="shared" si="26"/>
        <v>0.05</v>
      </c>
      <c r="AR26" s="2"/>
      <c r="AS26" s="2"/>
      <c r="AT26" s="2"/>
    </row>
    <row r="27" spans="2:55">
      <c r="B27" s="93">
        <v>7430</v>
      </c>
      <c r="C27" s="90" t="s">
        <v>43</v>
      </c>
      <c r="D27" s="2"/>
      <c r="E27" s="64">
        <v>1</v>
      </c>
      <c r="F27" s="72">
        <f t="shared" si="14"/>
        <v>0.05</v>
      </c>
      <c r="G27" s="2"/>
      <c r="H27" s="61">
        <v>1</v>
      </c>
      <c r="I27" s="72">
        <f t="shared" si="15"/>
        <v>0.05</v>
      </c>
      <c r="J27" s="2"/>
      <c r="K27" s="61">
        <v>1</v>
      </c>
      <c r="L27" s="72">
        <f t="shared" si="16"/>
        <v>0.05</v>
      </c>
      <c r="M27" s="2"/>
      <c r="N27" s="61">
        <v>1</v>
      </c>
      <c r="O27" s="72">
        <f t="shared" si="17"/>
        <v>0.05</v>
      </c>
      <c r="P27" s="2"/>
      <c r="Q27" s="61">
        <v>1</v>
      </c>
      <c r="R27" s="72">
        <f t="shared" si="18"/>
        <v>0.05</v>
      </c>
      <c r="S27" s="2"/>
      <c r="T27" s="61">
        <v>1</v>
      </c>
      <c r="U27" s="72">
        <f t="shared" si="19"/>
        <v>0.05</v>
      </c>
      <c r="V27" s="2"/>
      <c r="W27" s="61">
        <v>1</v>
      </c>
      <c r="X27" s="72">
        <f t="shared" si="20"/>
        <v>0.05</v>
      </c>
      <c r="Y27" s="2"/>
      <c r="Z27" s="61">
        <v>1</v>
      </c>
      <c r="AA27" s="72">
        <f t="shared" si="21"/>
        <v>0.05</v>
      </c>
      <c r="AB27" s="2"/>
      <c r="AC27" s="61">
        <v>1</v>
      </c>
      <c r="AD27" s="72">
        <f t="shared" si="22"/>
        <v>0.05</v>
      </c>
      <c r="AE27" s="2"/>
      <c r="AF27" s="61">
        <v>1</v>
      </c>
      <c r="AG27" s="72">
        <f t="shared" si="23"/>
        <v>0.05</v>
      </c>
      <c r="AH27" s="2"/>
      <c r="AI27" s="61">
        <v>1</v>
      </c>
      <c r="AJ27" s="72">
        <f t="shared" si="24"/>
        <v>0.05</v>
      </c>
      <c r="AK27" s="2"/>
      <c r="AL27" s="61">
        <v>1</v>
      </c>
      <c r="AM27" s="72">
        <f t="shared" si="25"/>
        <v>0.05</v>
      </c>
      <c r="AN27" s="2"/>
      <c r="AO27" s="2"/>
      <c r="AP27" s="67">
        <f t="shared" si="13"/>
        <v>12</v>
      </c>
      <c r="AQ27" s="69">
        <f t="shared" si="26"/>
        <v>0.05</v>
      </c>
      <c r="AR27" s="2"/>
      <c r="AS27" s="2"/>
      <c r="AT27" s="2"/>
    </row>
    <row r="28" spans="2:55">
      <c r="B28" s="93">
        <v>7432</v>
      </c>
      <c r="C28" s="90" t="s">
        <v>44</v>
      </c>
      <c r="D28" s="2"/>
      <c r="E28" s="64">
        <v>1</v>
      </c>
      <c r="F28" s="72">
        <f t="shared" si="14"/>
        <v>0.05</v>
      </c>
      <c r="G28" s="2"/>
      <c r="H28" s="61">
        <v>1</v>
      </c>
      <c r="I28" s="72">
        <f t="shared" si="15"/>
        <v>0.05</v>
      </c>
      <c r="J28" s="2"/>
      <c r="K28" s="61">
        <v>1</v>
      </c>
      <c r="L28" s="72">
        <f t="shared" si="16"/>
        <v>0.05</v>
      </c>
      <c r="M28" s="2"/>
      <c r="N28" s="61">
        <v>1</v>
      </c>
      <c r="O28" s="72">
        <f t="shared" si="17"/>
        <v>0.05</v>
      </c>
      <c r="P28" s="2"/>
      <c r="Q28" s="61">
        <v>1</v>
      </c>
      <c r="R28" s="72">
        <f t="shared" si="18"/>
        <v>0.05</v>
      </c>
      <c r="S28" s="2"/>
      <c r="T28" s="61">
        <v>1</v>
      </c>
      <c r="U28" s="72">
        <f t="shared" si="19"/>
        <v>0.05</v>
      </c>
      <c r="V28" s="2"/>
      <c r="W28" s="61">
        <v>1</v>
      </c>
      <c r="X28" s="72">
        <f t="shared" si="20"/>
        <v>0.05</v>
      </c>
      <c r="Y28" s="2"/>
      <c r="Z28" s="61">
        <v>1</v>
      </c>
      <c r="AA28" s="72">
        <f t="shared" si="21"/>
        <v>0.05</v>
      </c>
      <c r="AB28" s="2"/>
      <c r="AC28" s="61">
        <v>1</v>
      </c>
      <c r="AD28" s="72">
        <f t="shared" si="22"/>
        <v>0.05</v>
      </c>
      <c r="AE28" s="2"/>
      <c r="AF28" s="61">
        <v>1</v>
      </c>
      <c r="AG28" s="72">
        <f t="shared" si="23"/>
        <v>0.05</v>
      </c>
      <c r="AH28" s="2"/>
      <c r="AI28" s="61">
        <v>1</v>
      </c>
      <c r="AJ28" s="72">
        <f t="shared" si="24"/>
        <v>0.05</v>
      </c>
      <c r="AK28" s="2"/>
      <c r="AL28" s="61">
        <v>1</v>
      </c>
      <c r="AM28" s="72">
        <f t="shared" si="25"/>
        <v>0.05</v>
      </c>
      <c r="AN28" s="2"/>
      <c r="AO28" s="2"/>
      <c r="AP28" s="67">
        <f t="shared" si="13"/>
        <v>12</v>
      </c>
      <c r="AQ28" s="69">
        <f t="shared" si="26"/>
        <v>0.05</v>
      </c>
      <c r="AR28" s="2"/>
      <c r="AS28" s="2"/>
      <c r="AT28" s="2"/>
    </row>
    <row r="29" spans="2:55">
      <c r="B29" s="93">
        <v>7436</v>
      </c>
      <c r="C29" s="90" t="s">
        <v>53</v>
      </c>
      <c r="D29" s="2"/>
      <c r="E29" s="64">
        <v>1</v>
      </c>
      <c r="F29" s="72">
        <f t="shared" si="14"/>
        <v>0.05</v>
      </c>
      <c r="G29" s="2"/>
      <c r="H29" s="61">
        <v>1</v>
      </c>
      <c r="I29" s="72">
        <f t="shared" si="15"/>
        <v>0.05</v>
      </c>
      <c r="J29" s="2"/>
      <c r="K29" s="61">
        <v>1</v>
      </c>
      <c r="L29" s="72">
        <f t="shared" si="16"/>
        <v>0.05</v>
      </c>
      <c r="M29" s="2"/>
      <c r="N29" s="61">
        <v>1</v>
      </c>
      <c r="O29" s="72">
        <f t="shared" si="17"/>
        <v>0.05</v>
      </c>
      <c r="P29" s="2"/>
      <c r="Q29" s="61">
        <v>1</v>
      </c>
      <c r="R29" s="72">
        <f t="shared" si="18"/>
        <v>0.05</v>
      </c>
      <c r="S29" s="2"/>
      <c r="T29" s="61">
        <v>1</v>
      </c>
      <c r="U29" s="72">
        <f t="shared" si="19"/>
        <v>0.05</v>
      </c>
      <c r="V29" s="2"/>
      <c r="W29" s="61">
        <v>1</v>
      </c>
      <c r="X29" s="72">
        <f t="shared" si="20"/>
        <v>0.05</v>
      </c>
      <c r="Y29" s="2"/>
      <c r="Z29" s="61">
        <v>1</v>
      </c>
      <c r="AA29" s="72">
        <f t="shared" si="21"/>
        <v>0.05</v>
      </c>
      <c r="AB29" s="2"/>
      <c r="AC29" s="61">
        <v>1</v>
      </c>
      <c r="AD29" s="72">
        <f t="shared" si="22"/>
        <v>0.05</v>
      </c>
      <c r="AE29" s="2"/>
      <c r="AF29" s="61">
        <v>1</v>
      </c>
      <c r="AG29" s="72">
        <f t="shared" si="23"/>
        <v>0.05</v>
      </c>
      <c r="AH29" s="2"/>
      <c r="AI29" s="61">
        <v>1</v>
      </c>
      <c r="AJ29" s="72">
        <f t="shared" si="24"/>
        <v>0.05</v>
      </c>
      <c r="AK29" s="2"/>
      <c r="AL29" s="61">
        <v>1</v>
      </c>
      <c r="AM29" s="72">
        <f t="shared" si="25"/>
        <v>0.05</v>
      </c>
      <c r="AN29" s="2"/>
      <c r="AO29" s="2"/>
      <c r="AP29" s="67">
        <f t="shared" si="13"/>
        <v>12</v>
      </c>
      <c r="AQ29" s="69">
        <f t="shared" si="26"/>
        <v>0.05</v>
      </c>
      <c r="AR29" s="2"/>
      <c r="AS29" s="2"/>
      <c r="AT29" s="2"/>
    </row>
    <row r="30" spans="2:55">
      <c r="B30" s="91">
        <v>7438</v>
      </c>
      <c r="C30" s="88" t="s">
        <v>50</v>
      </c>
      <c r="D30" s="2"/>
      <c r="E30" s="64">
        <v>1</v>
      </c>
      <c r="F30" s="72">
        <f t="shared" si="14"/>
        <v>0.05</v>
      </c>
      <c r="G30" s="2"/>
      <c r="H30" s="61">
        <v>1</v>
      </c>
      <c r="I30" s="72">
        <f t="shared" si="15"/>
        <v>0.05</v>
      </c>
      <c r="J30" s="2"/>
      <c r="K30" s="61">
        <v>1</v>
      </c>
      <c r="L30" s="72">
        <f t="shared" si="16"/>
        <v>0.05</v>
      </c>
      <c r="M30" s="2"/>
      <c r="N30" s="61">
        <v>1</v>
      </c>
      <c r="O30" s="72">
        <f t="shared" si="17"/>
        <v>0.05</v>
      </c>
      <c r="P30" s="2"/>
      <c r="Q30" s="61">
        <v>1</v>
      </c>
      <c r="R30" s="72">
        <f t="shared" si="18"/>
        <v>0.05</v>
      </c>
      <c r="S30" s="2"/>
      <c r="T30" s="61">
        <v>1</v>
      </c>
      <c r="U30" s="72">
        <f t="shared" si="19"/>
        <v>0.05</v>
      </c>
      <c r="V30" s="2"/>
      <c r="W30" s="61">
        <v>1</v>
      </c>
      <c r="X30" s="72">
        <f t="shared" si="20"/>
        <v>0.05</v>
      </c>
      <c r="Y30" s="2"/>
      <c r="Z30" s="61">
        <v>1</v>
      </c>
      <c r="AA30" s="72">
        <f t="shared" si="21"/>
        <v>0.05</v>
      </c>
      <c r="AB30" s="2"/>
      <c r="AC30" s="61">
        <v>1</v>
      </c>
      <c r="AD30" s="72">
        <f t="shared" si="22"/>
        <v>0.05</v>
      </c>
      <c r="AE30" s="2"/>
      <c r="AF30" s="61">
        <v>1</v>
      </c>
      <c r="AG30" s="72">
        <f t="shared" si="23"/>
        <v>0.05</v>
      </c>
      <c r="AH30" s="2"/>
      <c r="AI30" s="61">
        <v>1</v>
      </c>
      <c r="AJ30" s="72">
        <f t="shared" si="24"/>
        <v>0.05</v>
      </c>
      <c r="AK30" s="2"/>
      <c r="AL30" s="61">
        <v>1</v>
      </c>
      <c r="AM30" s="72">
        <f t="shared" si="25"/>
        <v>0.05</v>
      </c>
      <c r="AN30" s="2"/>
      <c r="AO30" s="2"/>
      <c r="AP30" s="67">
        <f t="shared" si="13"/>
        <v>12</v>
      </c>
      <c r="AQ30" s="69">
        <f t="shared" si="26"/>
        <v>0.05</v>
      </c>
      <c r="AR30" s="2"/>
      <c r="AS30" s="2"/>
      <c r="AT30" s="2"/>
    </row>
    <row r="31" spans="2:55">
      <c r="B31" s="93">
        <v>7440</v>
      </c>
      <c r="C31" s="90" t="s">
        <v>45</v>
      </c>
      <c r="D31" s="2"/>
      <c r="E31" s="64">
        <v>1</v>
      </c>
      <c r="F31" s="72">
        <f t="shared" si="14"/>
        <v>0.05</v>
      </c>
      <c r="G31" s="2"/>
      <c r="H31" s="61">
        <v>1</v>
      </c>
      <c r="I31" s="72">
        <f t="shared" si="15"/>
        <v>0.05</v>
      </c>
      <c r="J31" s="2"/>
      <c r="K31" s="61">
        <v>1</v>
      </c>
      <c r="L31" s="72">
        <f t="shared" si="16"/>
        <v>0.05</v>
      </c>
      <c r="M31" s="2"/>
      <c r="N31" s="61">
        <v>1</v>
      </c>
      <c r="O31" s="72">
        <f t="shared" si="17"/>
        <v>0.05</v>
      </c>
      <c r="P31" s="2"/>
      <c r="Q31" s="61">
        <v>1</v>
      </c>
      <c r="R31" s="72">
        <f t="shared" si="18"/>
        <v>0.05</v>
      </c>
      <c r="S31" s="2"/>
      <c r="T31" s="61">
        <v>1</v>
      </c>
      <c r="U31" s="72">
        <f t="shared" si="19"/>
        <v>0.05</v>
      </c>
      <c r="V31" s="2"/>
      <c r="W31" s="61">
        <v>1</v>
      </c>
      <c r="X31" s="72">
        <f t="shared" si="20"/>
        <v>0.05</v>
      </c>
      <c r="Y31" s="2"/>
      <c r="Z31" s="61">
        <v>1</v>
      </c>
      <c r="AA31" s="72">
        <f t="shared" si="21"/>
        <v>0.05</v>
      </c>
      <c r="AB31" s="2"/>
      <c r="AC31" s="61">
        <v>1</v>
      </c>
      <c r="AD31" s="72">
        <f t="shared" si="22"/>
        <v>0.05</v>
      </c>
      <c r="AE31" s="2"/>
      <c r="AF31" s="61">
        <v>1</v>
      </c>
      <c r="AG31" s="72">
        <f t="shared" si="23"/>
        <v>0.05</v>
      </c>
      <c r="AH31" s="2"/>
      <c r="AI31" s="61">
        <v>1</v>
      </c>
      <c r="AJ31" s="72">
        <f t="shared" si="24"/>
        <v>0.05</v>
      </c>
      <c r="AK31" s="2"/>
      <c r="AL31" s="61">
        <v>1</v>
      </c>
      <c r="AM31" s="72">
        <f t="shared" si="25"/>
        <v>0.05</v>
      </c>
      <c r="AN31" s="2"/>
      <c r="AO31" s="2"/>
      <c r="AP31" s="67">
        <f t="shared" si="13"/>
        <v>12</v>
      </c>
      <c r="AQ31" s="69">
        <f t="shared" si="26"/>
        <v>0.05</v>
      </c>
      <c r="AR31" s="2"/>
      <c r="AS31" s="2"/>
      <c r="AT31" s="2"/>
    </row>
    <row r="32" spans="2:55">
      <c r="B32" s="93">
        <v>7499</v>
      </c>
      <c r="C32" s="90" t="s">
        <v>51</v>
      </c>
      <c r="D32" s="2"/>
      <c r="E32" s="64">
        <v>1</v>
      </c>
      <c r="F32" s="72">
        <f t="shared" si="14"/>
        <v>0.05</v>
      </c>
      <c r="G32" s="2"/>
      <c r="H32" s="61">
        <v>1</v>
      </c>
      <c r="I32" s="72">
        <f t="shared" si="15"/>
        <v>0.05</v>
      </c>
      <c r="J32" s="2"/>
      <c r="K32" s="61">
        <v>1</v>
      </c>
      <c r="L32" s="72">
        <f t="shared" si="16"/>
        <v>0.05</v>
      </c>
      <c r="M32" s="2"/>
      <c r="N32" s="61">
        <v>1</v>
      </c>
      <c r="O32" s="72">
        <f t="shared" si="17"/>
        <v>0.05</v>
      </c>
      <c r="P32" s="2"/>
      <c r="Q32" s="61">
        <v>1</v>
      </c>
      <c r="R32" s="72">
        <f t="shared" si="18"/>
        <v>0.05</v>
      </c>
      <c r="S32" s="2"/>
      <c r="T32" s="61">
        <v>1</v>
      </c>
      <c r="U32" s="72">
        <f t="shared" si="19"/>
        <v>0.05</v>
      </c>
      <c r="V32" s="2"/>
      <c r="W32" s="61">
        <v>1</v>
      </c>
      <c r="X32" s="72">
        <f t="shared" si="20"/>
        <v>0.05</v>
      </c>
      <c r="Y32" s="2"/>
      <c r="Z32" s="61">
        <v>1</v>
      </c>
      <c r="AA32" s="72">
        <f t="shared" si="21"/>
        <v>0.05</v>
      </c>
      <c r="AB32" s="2"/>
      <c r="AC32" s="61">
        <v>1</v>
      </c>
      <c r="AD32" s="72">
        <f t="shared" si="22"/>
        <v>0.05</v>
      </c>
      <c r="AE32" s="2"/>
      <c r="AF32" s="61">
        <v>1</v>
      </c>
      <c r="AG32" s="72">
        <f t="shared" si="23"/>
        <v>0.05</v>
      </c>
      <c r="AH32" s="2"/>
      <c r="AI32" s="61">
        <v>1</v>
      </c>
      <c r="AJ32" s="72">
        <f t="shared" si="24"/>
        <v>0.05</v>
      </c>
      <c r="AK32" s="2"/>
      <c r="AL32" s="61">
        <v>1</v>
      </c>
      <c r="AM32" s="72">
        <f t="shared" si="25"/>
        <v>0.05</v>
      </c>
      <c r="AN32" s="2"/>
      <c r="AO32" s="2"/>
      <c r="AP32" s="67">
        <f t="shared" si="13"/>
        <v>12</v>
      </c>
      <c r="AQ32" s="69">
        <f t="shared" si="26"/>
        <v>0.05</v>
      </c>
      <c r="AR32" s="2"/>
      <c r="AS32" s="2"/>
      <c r="AT32" s="2"/>
    </row>
    <row r="33" spans="2:69" ht="13" thickBot="1">
      <c r="B33" s="40"/>
      <c r="C33" s="41"/>
      <c r="D33" s="2"/>
      <c r="E33" s="64"/>
      <c r="F33" s="86"/>
      <c r="G33" s="2"/>
      <c r="H33" s="61"/>
      <c r="I33" s="86"/>
      <c r="J33" s="2"/>
      <c r="K33" s="61"/>
      <c r="L33" s="86"/>
      <c r="M33" s="2"/>
      <c r="N33" s="61"/>
      <c r="O33" s="86"/>
      <c r="P33" s="2"/>
      <c r="Q33" s="61"/>
      <c r="R33" s="86"/>
      <c r="S33" s="2"/>
      <c r="T33" s="61"/>
      <c r="U33" s="86"/>
      <c r="V33" s="2"/>
      <c r="W33" s="61"/>
      <c r="X33" s="86"/>
      <c r="Y33" s="2"/>
      <c r="Z33" s="61"/>
      <c r="AA33" s="86"/>
      <c r="AB33" s="2"/>
      <c r="AC33" s="61"/>
      <c r="AD33" s="86"/>
      <c r="AE33" s="2"/>
      <c r="AF33" s="61"/>
      <c r="AG33" s="86"/>
      <c r="AH33" s="2"/>
      <c r="AI33" s="61"/>
      <c r="AJ33" s="86"/>
      <c r="AK33" s="2"/>
      <c r="AL33" s="61"/>
      <c r="AM33" s="86"/>
      <c r="AN33" s="2"/>
      <c r="AO33" s="2"/>
      <c r="AP33" s="67"/>
      <c r="AQ33" s="87"/>
      <c r="AR33" s="2"/>
      <c r="AS33" s="2"/>
      <c r="AT33" s="2"/>
    </row>
    <row r="34" spans="2:69" ht="14" thickTop="1" thickBot="1">
      <c r="B34" s="46">
        <v>7400</v>
      </c>
      <c r="C34" s="47" t="s">
        <v>52</v>
      </c>
      <c r="D34" s="48"/>
      <c r="E34" s="63">
        <f>SUM(E13:E33)</f>
        <v>20</v>
      </c>
      <c r="F34" s="49">
        <f>SUM(F13:F33)</f>
        <v>1.0000000000000002</v>
      </c>
      <c r="G34" s="48"/>
      <c r="H34" s="66">
        <f>SUM(H13:H33)</f>
        <v>20</v>
      </c>
      <c r="I34" s="49">
        <f>SUM(I13:I33)</f>
        <v>1.0000000000000002</v>
      </c>
      <c r="J34" s="48"/>
      <c r="K34" s="63">
        <f>SUM(K13:K33)</f>
        <v>20</v>
      </c>
      <c r="L34" s="49">
        <f>SUM(L13:L33)</f>
        <v>1.0000000000000002</v>
      </c>
      <c r="M34" s="48"/>
      <c r="N34" s="63">
        <f>SUM(N13:N33)</f>
        <v>20</v>
      </c>
      <c r="O34" s="49">
        <f>SUM(O13:O33)</f>
        <v>1.0000000000000002</v>
      </c>
      <c r="P34" s="48"/>
      <c r="Q34" s="63">
        <f>SUM(Q13:Q33)</f>
        <v>20</v>
      </c>
      <c r="R34" s="49">
        <f>SUM(R13:R33)</f>
        <v>1.0000000000000002</v>
      </c>
      <c r="S34" s="48"/>
      <c r="T34" s="63">
        <f>SUM(T13:T33)</f>
        <v>20</v>
      </c>
      <c r="U34" s="49">
        <f>SUM(U13:U33)</f>
        <v>1.0000000000000002</v>
      </c>
      <c r="V34" s="48"/>
      <c r="W34" s="63">
        <f>SUM(W13:W33)</f>
        <v>20</v>
      </c>
      <c r="X34" s="49">
        <f>SUM(X13:X33)</f>
        <v>1.0000000000000002</v>
      </c>
      <c r="Y34" s="48"/>
      <c r="Z34" s="63">
        <f>SUM(Z13:Z33)</f>
        <v>20</v>
      </c>
      <c r="AA34" s="49">
        <f>SUM(AA13:AA33)</f>
        <v>1.0000000000000002</v>
      </c>
      <c r="AB34" s="48"/>
      <c r="AC34" s="63">
        <f>SUM(AC13:AC33)</f>
        <v>20</v>
      </c>
      <c r="AD34" s="49">
        <f>SUM(AD13:AD33)</f>
        <v>1.0000000000000002</v>
      </c>
      <c r="AE34" s="48"/>
      <c r="AF34" s="63">
        <f>SUM(AF13:AF33)</f>
        <v>20</v>
      </c>
      <c r="AG34" s="49">
        <f>SUM(AG13:AG33)</f>
        <v>1.0000000000000002</v>
      </c>
      <c r="AH34" s="48"/>
      <c r="AI34" s="63">
        <f>SUM(AI13:AI33)</f>
        <v>20</v>
      </c>
      <c r="AJ34" s="49">
        <f>SUM(AJ13:AJ33)</f>
        <v>1.0000000000000002</v>
      </c>
      <c r="AK34" s="48"/>
      <c r="AL34" s="63">
        <f>SUM(AL13:AL33)</f>
        <v>20</v>
      </c>
      <c r="AM34" s="49">
        <f>SUM(AM13:AM33)</f>
        <v>1.0000000000000002</v>
      </c>
      <c r="AN34" s="48"/>
      <c r="AO34" s="48"/>
      <c r="AP34" s="63">
        <f>SUM(AP13:AP33)</f>
        <v>240</v>
      </c>
      <c r="AQ34" s="49">
        <f>SUM(AQ13:AQ33)</f>
        <v>1.0000000000000002</v>
      </c>
      <c r="AR34" s="48"/>
      <c r="AS34" s="48"/>
      <c r="AT34" s="48"/>
      <c r="AU34" s="28"/>
    </row>
    <row r="35" spans="2:69" ht="13" thickTop="1">
      <c r="D35"/>
      <c r="G35"/>
      <c r="J35"/>
      <c r="L35" s="70"/>
      <c r="M35"/>
      <c r="O35" s="70"/>
      <c r="P35"/>
      <c r="R35" s="70"/>
      <c r="S35"/>
      <c r="U35" s="70"/>
      <c r="V35"/>
      <c r="X35" s="70"/>
      <c r="Y35"/>
      <c r="AA35" s="70"/>
      <c r="AB35"/>
      <c r="AD35" s="70"/>
      <c r="AE35"/>
      <c r="AG35" s="70"/>
      <c r="AH35"/>
      <c r="AJ35" s="70"/>
      <c r="AK35"/>
      <c r="AM35" s="70"/>
      <c r="AN35"/>
      <c r="AO35"/>
      <c r="AQ35" s="70"/>
      <c r="AR35"/>
    </row>
    <row r="36" spans="2:69">
      <c r="D36"/>
      <c r="G36"/>
      <c r="J36"/>
      <c r="M36"/>
      <c r="P36"/>
      <c r="R36" s="70"/>
      <c r="S36"/>
      <c r="U36" s="70"/>
      <c r="V36"/>
      <c r="X36" s="70"/>
      <c r="Y36"/>
      <c r="AB36"/>
      <c r="AD36" s="70"/>
      <c r="AE36"/>
      <c r="AG36" s="70"/>
      <c r="AH36"/>
      <c r="AJ36" s="70"/>
      <c r="AK36"/>
      <c r="AM36" s="70"/>
      <c r="AN36"/>
      <c r="AO36"/>
      <c r="AR36"/>
    </row>
    <row r="37" spans="2:69">
      <c r="D37"/>
      <c r="G37"/>
      <c r="J37"/>
      <c r="M37"/>
      <c r="P37"/>
      <c r="S37"/>
      <c r="U37" s="70"/>
      <c r="V37"/>
      <c r="Y37"/>
      <c r="AB37"/>
      <c r="AE37"/>
      <c r="AG37" s="70"/>
      <c r="AH37"/>
      <c r="AJ37" s="70"/>
      <c r="AK37"/>
      <c r="AM37" s="70"/>
      <c r="AN37"/>
      <c r="AO37"/>
      <c r="AR37"/>
    </row>
    <row r="38" spans="2:69">
      <c r="C38" t="s">
        <v>0</v>
      </c>
      <c r="D38"/>
      <c r="E38" t="s">
        <v>0</v>
      </c>
      <c r="G38" t="s">
        <v>0</v>
      </c>
      <c r="H38" t="s">
        <v>0</v>
      </c>
      <c r="J38"/>
      <c r="M38"/>
      <c r="P38"/>
      <c r="S38"/>
      <c r="U38" s="70"/>
      <c r="V38"/>
      <c r="Y38"/>
      <c r="AB38"/>
      <c r="AE38"/>
      <c r="AG38" s="70"/>
      <c r="AH38"/>
      <c r="AJ38" s="70"/>
      <c r="AK38"/>
      <c r="AM38" s="70"/>
      <c r="AN38"/>
      <c r="AO38"/>
      <c r="AR38"/>
    </row>
    <row r="39" spans="2:69">
      <c r="D39"/>
      <c r="G39"/>
      <c r="H39" t="s">
        <v>0</v>
      </c>
      <c r="J39"/>
      <c r="M39"/>
      <c r="P39"/>
      <c r="S39"/>
      <c r="V39"/>
      <c r="Y39"/>
      <c r="AB39"/>
      <c r="AE39"/>
      <c r="AG39" s="70"/>
      <c r="AH39"/>
      <c r="AJ39" s="70"/>
      <c r="AK39"/>
      <c r="AM39" s="70"/>
      <c r="AN39"/>
      <c r="AO39"/>
      <c r="AR39"/>
    </row>
    <row r="40" spans="2:69">
      <c r="D40"/>
      <c r="G40"/>
      <c r="H40" t="s">
        <v>0</v>
      </c>
      <c r="J40"/>
      <c r="M40"/>
      <c r="P40"/>
      <c r="S40"/>
      <c r="V40"/>
      <c r="Y40"/>
      <c r="AB40"/>
      <c r="AE40"/>
      <c r="AH40"/>
      <c r="AK40"/>
      <c r="AM40" s="70"/>
      <c r="AN40"/>
      <c r="AO40"/>
      <c r="AR40"/>
    </row>
    <row r="41" spans="2:69">
      <c r="D41"/>
      <c r="G41"/>
      <c r="H41" t="s">
        <v>0</v>
      </c>
      <c r="J41"/>
      <c r="M41"/>
      <c r="P41"/>
      <c r="S41"/>
      <c r="V41"/>
      <c r="Y41"/>
      <c r="AB41"/>
      <c r="AE41"/>
      <c r="AH41"/>
      <c r="AK41"/>
      <c r="AN41"/>
      <c r="AO41"/>
      <c r="AR41"/>
      <c r="BB41" s="7"/>
      <c r="BC41" s="7"/>
      <c r="BD41" s="7"/>
      <c r="BE41" s="7"/>
      <c r="BF41" s="7"/>
      <c r="BG41" s="7"/>
      <c r="BH41" s="7"/>
      <c r="BI41" s="7"/>
      <c r="BJ41" s="7"/>
      <c r="BK41" s="7"/>
      <c r="BL41" s="7"/>
      <c r="BM41" s="7"/>
      <c r="BN41" s="7"/>
      <c r="BO41" s="7"/>
      <c r="BP41" s="7"/>
      <c r="BQ41" s="7"/>
    </row>
    <row r="42" spans="2:69">
      <c r="D42"/>
      <c r="G42"/>
      <c r="H42" t="s">
        <v>0</v>
      </c>
      <c r="J42"/>
      <c r="M42"/>
      <c r="P42"/>
      <c r="S42"/>
      <c r="V42"/>
      <c r="Y42"/>
      <c r="AB42"/>
      <c r="AE42"/>
      <c r="AH42"/>
      <c r="AK42"/>
      <c r="AN42"/>
      <c r="AO42"/>
      <c r="AR42"/>
    </row>
    <row r="43" spans="2:69">
      <c r="D43"/>
      <c r="G43"/>
      <c r="H43" t="s">
        <v>0</v>
      </c>
      <c r="J43"/>
      <c r="M43"/>
      <c r="P43"/>
      <c r="S43"/>
      <c r="V43"/>
      <c r="Y43"/>
      <c r="AB43"/>
      <c r="AE43"/>
      <c r="AH43"/>
      <c r="AK43"/>
      <c r="AN43"/>
      <c r="AO43"/>
      <c r="AR43"/>
    </row>
    <row r="44" spans="2:69">
      <c r="D44"/>
      <c r="G44"/>
      <c r="J44"/>
      <c r="M44"/>
      <c r="P44"/>
      <c r="S44"/>
      <c r="V44"/>
      <c r="Y44"/>
      <c r="AB44"/>
      <c r="AE44"/>
      <c r="AH44"/>
      <c r="AK44"/>
      <c r="AN44"/>
      <c r="AO44"/>
      <c r="AR44"/>
    </row>
    <row r="45" spans="2:69">
      <c r="D45"/>
      <c r="G45"/>
      <c r="J45"/>
      <c r="M45"/>
      <c r="P45"/>
      <c r="S45"/>
      <c r="V45"/>
      <c r="Y45"/>
      <c r="AB45"/>
      <c r="AE45"/>
      <c r="AH45"/>
      <c r="AK45"/>
      <c r="AN45"/>
      <c r="AO45"/>
      <c r="AR45"/>
    </row>
    <row r="46" spans="2:69">
      <c r="D46"/>
      <c r="G46"/>
      <c r="J46"/>
      <c r="M46"/>
      <c r="P46"/>
      <c r="S46"/>
      <c r="V46"/>
      <c r="Y46"/>
      <c r="AB46"/>
      <c r="AE46"/>
      <c r="AH46"/>
      <c r="AK46"/>
      <c r="AN46"/>
      <c r="AO46"/>
      <c r="AR46"/>
    </row>
    <row r="47" spans="2:69">
      <c r="D47"/>
      <c r="G47"/>
      <c r="J47"/>
      <c r="M47"/>
      <c r="P47"/>
      <c r="S47"/>
      <c r="V47"/>
      <c r="Y47"/>
      <c r="AB47"/>
      <c r="AE47"/>
      <c r="AH47"/>
      <c r="AK47"/>
      <c r="AN47"/>
      <c r="AO47"/>
      <c r="AR47"/>
    </row>
    <row r="48" spans="2:69">
      <c r="D48"/>
      <c r="G48"/>
      <c r="J48"/>
      <c r="M48"/>
      <c r="P48"/>
      <c r="S48"/>
      <c r="V48"/>
      <c r="Y48"/>
      <c r="AB48"/>
      <c r="AE48"/>
      <c r="AH48"/>
      <c r="AK48"/>
      <c r="AN48"/>
      <c r="AO48"/>
      <c r="AR48"/>
    </row>
    <row r="49" spans="2:46">
      <c r="D49"/>
      <c r="G49"/>
      <c r="J49"/>
      <c r="M49"/>
      <c r="P49"/>
      <c r="S49"/>
      <c r="V49"/>
      <c r="Y49"/>
      <c r="AB49"/>
      <c r="AE49"/>
      <c r="AH49"/>
      <c r="AK49"/>
      <c r="AN49"/>
      <c r="AO49"/>
      <c r="AR49"/>
    </row>
    <row r="50" spans="2:46">
      <c r="D50"/>
      <c r="G50"/>
      <c r="J50"/>
      <c r="M50"/>
      <c r="P50"/>
      <c r="S50"/>
      <c r="V50"/>
      <c r="Y50"/>
      <c r="AB50"/>
      <c r="AE50"/>
      <c r="AH50"/>
      <c r="AK50"/>
      <c r="AN50"/>
      <c r="AO50"/>
      <c r="AR50"/>
    </row>
    <row r="51" spans="2:46">
      <c r="D51"/>
      <c r="G51"/>
      <c r="J51"/>
      <c r="M51"/>
      <c r="P51"/>
      <c r="S51"/>
      <c r="V51"/>
      <c r="Y51"/>
      <c r="AB51"/>
      <c r="AE51"/>
      <c r="AH51"/>
      <c r="AK51"/>
      <c r="AN51"/>
      <c r="AO51"/>
      <c r="AR51"/>
    </row>
    <row r="52" spans="2:46">
      <c r="D52"/>
      <c r="G52"/>
      <c r="J52"/>
      <c r="M52"/>
      <c r="P52"/>
      <c r="S52"/>
      <c r="V52"/>
      <c r="Y52"/>
      <c r="AB52"/>
      <c r="AE52"/>
      <c r="AH52"/>
      <c r="AK52"/>
      <c r="AN52"/>
      <c r="AO52"/>
      <c r="AR52"/>
    </row>
    <row r="53" spans="2:46">
      <c r="B53" s="50"/>
      <c r="C53" s="50"/>
      <c r="D53" s="2"/>
      <c r="E53" s="50"/>
      <c r="F53" s="50"/>
      <c r="G53" s="2"/>
      <c r="H53" s="51"/>
      <c r="I53" s="50"/>
      <c r="J53" s="2"/>
      <c r="K53" s="50"/>
      <c r="L53" s="50"/>
      <c r="M53" s="2"/>
      <c r="N53" s="50"/>
      <c r="O53" s="50"/>
      <c r="P53" s="2"/>
      <c r="Q53" s="50"/>
      <c r="R53" s="50"/>
      <c r="S53" s="2"/>
      <c r="T53" s="50"/>
      <c r="U53" s="50"/>
      <c r="V53" s="2"/>
      <c r="W53" s="50"/>
      <c r="X53" s="50"/>
      <c r="Y53" s="2"/>
      <c r="Z53" s="50"/>
      <c r="AA53" s="50"/>
      <c r="AB53" s="2"/>
      <c r="AC53" s="50"/>
      <c r="AD53" s="50"/>
      <c r="AE53" s="2"/>
      <c r="AF53" s="50"/>
      <c r="AG53" s="50"/>
      <c r="AH53" s="2"/>
      <c r="AI53" s="50"/>
      <c r="AJ53" s="50"/>
      <c r="AK53" s="2"/>
      <c r="AL53" s="50"/>
      <c r="AM53" s="50"/>
      <c r="AN53" s="2"/>
      <c r="AO53" s="2"/>
      <c r="AP53" s="50"/>
      <c r="AQ53" s="50"/>
      <c r="AR53" s="2"/>
      <c r="AS53" s="50"/>
      <c r="AT53" s="50"/>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Coût direct d'exploitation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Latour</dc:creator>
  <cp:lastModifiedBy>Christian Latour</cp:lastModifiedBy>
  <dcterms:created xsi:type="dcterms:W3CDTF">2017-09-29T11:46:09Z</dcterms:created>
  <dcterms:modified xsi:type="dcterms:W3CDTF">2017-09-30T11:50:32Z</dcterms:modified>
</cp:coreProperties>
</file>